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F:\FCE Online Build\"/>
    </mc:Choice>
  </mc:AlternateContent>
  <xr:revisionPtr revIDLastSave="0" documentId="13_ncr:1_{134DA869-A7EE-4EFD-BD10-57C4505A7299}" xr6:coauthVersionLast="40" xr6:coauthVersionMax="40" xr10:uidLastSave="{00000000-0000-0000-0000-000000000000}"/>
  <workbookProtection workbookPassword="E079" lockStructure="1"/>
  <bookViews>
    <workbookView xWindow="-120" yWindow="-120" windowWidth="29040" windowHeight="15840" xr2:uid="{00000000-000D-0000-FFFF-FFFF00000000}"/>
  </bookViews>
  <sheets>
    <sheet name="IBI data input sheet" sheetId="3" r:id="rId1"/>
    <sheet name="Master lookup" sheetId="1" state="hidden" r:id="rId2"/>
  </sheets>
  <definedNames>
    <definedName name="blsocclookup">'Master lookup'!$J$30:$J$433</definedName>
    <definedName name="healthlabel">'IBI data input sheet'!$B$97:$C$99</definedName>
    <definedName name="healthquestions">'IBI data input sheet'!$B$88:$F$91</definedName>
    <definedName name="healthunits">'IBI data input sheet'!$B$93:$F$95</definedName>
    <definedName name="Ind_1">'Master lookup'!$A$2:$A$22</definedName>
    <definedName name="Ind_2">'Master lookup'!$C$2:$C$23</definedName>
    <definedName name="Ind_3">'Master lookup'!$E$2:$E$11</definedName>
    <definedName name="indlookuptable">'Master lookup'!$A$30:$J$433</definedName>
    <definedName name="industrycoeffs">'Master lookup'!#REF!</definedName>
    <definedName name="_xlnm.Print_Area" localSheetId="0">'IBI data input sheet'!$B$1:$G$85</definedName>
    <definedName name="statelist">'Master lookup'!$B$438:$B$491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3" i="1" l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B74" i="3" l="1"/>
  <c r="F83" i="3"/>
  <c r="F80" i="3"/>
  <c r="F77" i="3"/>
  <c r="F75" i="3"/>
  <c r="B83" i="3"/>
  <c r="B80" i="3"/>
  <c r="B77" i="3"/>
  <c r="B75" i="3"/>
  <c r="G44" i="3" l="1"/>
  <c r="G38" i="3"/>
  <c r="G37" i="3"/>
  <c r="G62" i="3" l="1"/>
  <c r="G60" i="3"/>
  <c r="G29" i="3" l="1"/>
  <c r="G34" i="3"/>
  <c r="A22" i="1" l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B1" i="1" s="1"/>
  <c r="C7" i="1" s="1"/>
  <c r="C17" i="1" l="1"/>
  <c r="C10" i="1"/>
  <c r="C5" i="1"/>
  <c r="C21" i="1"/>
  <c r="C23" i="1"/>
  <c r="C18" i="1"/>
  <c r="C11" i="1"/>
  <c r="C22" i="1"/>
  <c r="C3" i="1"/>
  <c r="C8" i="1"/>
  <c r="C13" i="1"/>
  <c r="C14" i="1"/>
  <c r="C6" i="1"/>
  <c r="C15" i="1"/>
  <c r="C19" i="1"/>
  <c r="C9" i="1"/>
  <c r="C4" i="1"/>
  <c r="C12" i="1"/>
  <c r="C16" i="1"/>
  <c r="C20" i="1"/>
  <c r="D1" i="1" l="1"/>
  <c r="E4" i="1" s="1"/>
  <c r="E7" i="1" l="1"/>
  <c r="E10" i="1"/>
  <c r="E6" i="1"/>
  <c r="E5" i="1"/>
  <c r="E9" i="1"/>
  <c r="E8" i="1"/>
  <c r="E3" i="1"/>
  <c r="E11" i="1"/>
  <c r="F1" i="1" l="1"/>
  <c r="B25" i="1" s="1"/>
  <c r="B27" i="1" l="1"/>
  <c r="F25" i="1"/>
  <c r="B26" i="1"/>
  <c r="B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Gifford</author>
  </authors>
  <commentList>
    <comment ref="A40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Brian Gifford:</t>
        </r>
        <r>
          <rPr>
            <sz val="9"/>
            <color indexed="81"/>
            <rFont val="Tahoma"/>
            <family val="2"/>
          </rPr>
          <t xml:space="preserve">
List 20.3</t>
        </r>
      </text>
    </comment>
    <comment ref="A40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Brian Gifford:</t>
        </r>
        <r>
          <rPr>
            <sz val="9"/>
            <color indexed="81"/>
            <rFont val="Tahoma"/>
            <family val="2"/>
          </rPr>
          <t xml:space="preserve">
List 20.2</t>
        </r>
      </text>
    </comment>
    <comment ref="A4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Brian Gifford:</t>
        </r>
        <r>
          <rPr>
            <sz val="9"/>
            <color indexed="81"/>
            <rFont val="Tahoma"/>
            <family val="2"/>
          </rPr>
          <t xml:space="preserve">
List 20.3.1</t>
        </r>
      </text>
    </comment>
    <comment ref="A41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Brian Gifford:</t>
        </r>
        <r>
          <rPr>
            <sz val="9"/>
            <color indexed="81"/>
            <rFont val="Tahoma"/>
            <family val="2"/>
          </rPr>
          <t xml:space="preserve">
List 20.2.1</t>
        </r>
      </text>
    </comment>
    <comment ref="A43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Brian Gifford:</t>
        </r>
        <r>
          <rPr>
            <sz val="9"/>
            <color indexed="81"/>
            <rFont val="Tahoma"/>
            <family val="2"/>
          </rPr>
          <t xml:space="preserve">
Column number of indlookuptable</t>
        </r>
      </text>
    </comment>
  </commentList>
</comments>
</file>

<file path=xl/sharedStrings.xml><?xml version="1.0" encoding="utf-8"?>
<sst xmlns="http://schemas.openxmlformats.org/spreadsheetml/2006/main" count="3534" uniqueCount="1413">
  <si>
    <t>Ind1</t>
  </si>
  <si>
    <t>Ind2</t>
  </si>
  <si>
    <t>Ind3</t>
  </si>
  <si>
    <t>- US Workforce -</t>
  </si>
  <si>
    <t>0</t>
  </si>
  <si>
    <t>- SELECT NAICS3 -</t>
  </si>
  <si>
    <t>- SELECT NAICS4 -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</si>
  <si>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</si>
  <si>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</si>
  <si>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</si>
  <si>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</si>
  <si>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</si>
  <si>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</si>
  <si>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</si>
  <si>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</si>
  <si>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</si>
  <si>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</si>
  <si>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</si>
  <si>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</si>
  <si>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</si>
  <si>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</si>
  <si>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</si>
  <si>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</si>
  <si>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</si>
  <si>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</si>
  <si>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</si>
  <si>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</si>
  <si>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</si>
  <si>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Lookup</t>
  </si>
  <si>
    <t>2-digit</t>
  </si>
  <si>
    <t>3-digit</t>
  </si>
  <si>
    <t>4-digit</t>
  </si>
  <si>
    <t>NAICS Code</t>
  </si>
  <si>
    <t>NAICS Level</t>
  </si>
  <si>
    <t>SIC Code</t>
  </si>
  <si>
    <t>BL Industry</t>
  </si>
  <si>
    <t>NAICS_TITLE</t>
  </si>
  <si>
    <t>1.1.1</t>
  </si>
  <si>
    <t>113</t>
  </si>
  <si>
    <t>1133</t>
  </si>
  <si>
    <t>D</t>
  </si>
  <si>
    <t>Logging</t>
  </si>
  <si>
    <t>1.2.1</t>
  </si>
  <si>
    <t>115</t>
  </si>
  <si>
    <t>1151</t>
  </si>
  <si>
    <t>A</t>
  </si>
  <si>
    <t>Support Activities for Crop Production</t>
  </si>
  <si>
    <t>1.2.2</t>
  </si>
  <si>
    <t>1152</t>
  </si>
  <si>
    <t>Support Activities for Animal Production</t>
  </si>
  <si>
    <t>2.1.1</t>
  </si>
  <si>
    <t>211</t>
  </si>
  <si>
    <t>2111</t>
  </si>
  <si>
    <t>B</t>
  </si>
  <si>
    <t>Oil and Gas Extraction</t>
  </si>
  <si>
    <t>2.2.1</t>
  </si>
  <si>
    <t>212</t>
  </si>
  <si>
    <t>2121</t>
  </si>
  <si>
    <t>Coal Mining</t>
  </si>
  <si>
    <t>2.2.2</t>
  </si>
  <si>
    <t>2122</t>
  </si>
  <si>
    <t>Metal Ore Mining</t>
  </si>
  <si>
    <t>2.2.3</t>
  </si>
  <si>
    <t>2123</t>
  </si>
  <si>
    <t>Nonmetallic Mineral Mining and Quarrying</t>
  </si>
  <si>
    <t>2.3.1</t>
  </si>
  <si>
    <t>213</t>
  </si>
  <si>
    <t>2131</t>
  </si>
  <si>
    <t>Support Activities for Mining</t>
  </si>
  <si>
    <t>3.1.1</t>
  </si>
  <si>
    <t>22</t>
  </si>
  <si>
    <t>221</t>
  </si>
  <si>
    <t>2211</t>
  </si>
  <si>
    <t>E</t>
  </si>
  <si>
    <t>Electric Power Generation, Transmission and Distribution</t>
  </si>
  <si>
    <t>3.1.2</t>
  </si>
  <si>
    <t>2212</t>
  </si>
  <si>
    <t>Natural Gas Distribution</t>
  </si>
  <si>
    <t>3.1.3</t>
  </si>
  <si>
    <t>2213</t>
  </si>
  <si>
    <t>Water, Sewage and Other Systems</t>
  </si>
  <si>
    <t>4.1.1</t>
  </si>
  <si>
    <t>23</t>
  </si>
  <si>
    <t>236</t>
  </si>
  <si>
    <t>2361</t>
  </si>
  <si>
    <t>C</t>
  </si>
  <si>
    <t>Residential Building Construction</t>
  </si>
  <si>
    <t>4.1.2</t>
  </si>
  <si>
    <t>2362</t>
  </si>
  <si>
    <t>Nonresidential Building Construction</t>
  </si>
  <si>
    <t>4.2.1</t>
  </si>
  <si>
    <t>237</t>
  </si>
  <si>
    <t>2371</t>
  </si>
  <si>
    <t>Utility System Construction</t>
  </si>
  <si>
    <t>4.2.2</t>
  </si>
  <si>
    <t>2372</t>
  </si>
  <si>
    <t>H</t>
  </si>
  <si>
    <t>Land Subdivision</t>
  </si>
  <si>
    <t>4.2.3</t>
  </si>
  <si>
    <t>2373</t>
  </si>
  <si>
    <t>Highway, Street, and Bridge Construction</t>
  </si>
  <si>
    <t>4.2.4</t>
  </si>
  <si>
    <t>2379</t>
  </si>
  <si>
    <t>Other Heavy and Civil Engineering Construction</t>
  </si>
  <si>
    <t>4.3.1</t>
  </si>
  <si>
    <t>238</t>
  </si>
  <si>
    <t>2381</t>
  </si>
  <si>
    <t>Foundation, Structure, and Building Exterior Contractors</t>
  </si>
  <si>
    <t>4.3.2</t>
  </si>
  <si>
    <t>2382</t>
  </si>
  <si>
    <t>Building Equipment Contractors</t>
  </si>
  <si>
    <t>4.3.3</t>
  </si>
  <si>
    <t>2383</t>
  </si>
  <si>
    <t>Building Finishing Contractors</t>
  </si>
  <si>
    <t>4.3.4</t>
  </si>
  <si>
    <t>2389</t>
  </si>
  <si>
    <t>Other Specialty Trade Contractors</t>
  </si>
  <si>
    <t>5.1.1</t>
  </si>
  <si>
    <t>31-33</t>
  </si>
  <si>
    <t>311</t>
  </si>
  <si>
    <t>3111</t>
  </si>
  <si>
    <t>Animal Food Manufacturing</t>
  </si>
  <si>
    <t>5.1.2</t>
  </si>
  <si>
    <t>3112</t>
  </si>
  <si>
    <t>Grain and Oilseed Milling</t>
  </si>
  <si>
    <t>5.1.3</t>
  </si>
  <si>
    <t>3113</t>
  </si>
  <si>
    <t>Sugar and Confectionery Product Manufacturing</t>
  </si>
  <si>
    <t>5.1.4</t>
  </si>
  <si>
    <t>3114</t>
  </si>
  <si>
    <t>Fruit and Vegetable Preserving and Specialty Food Manufacturing</t>
  </si>
  <si>
    <t>5.1.5</t>
  </si>
  <si>
    <t>3115</t>
  </si>
  <si>
    <t>Dairy Product Manufacturing</t>
  </si>
  <si>
    <t>5.1.6</t>
  </si>
  <si>
    <t>3116</t>
  </si>
  <si>
    <t>Animal Slaughtering and Processing</t>
  </si>
  <si>
    <t>5.1.7</t>
  </si>
  <si>
    <t>3117</t>
  </si>
  <si>
    <t>Seafood Product Preparation and Packaging</t>
  </si>
  <si>
    <t>5.1.8</t>
  </si>
  <si>
    <t>3118</t>
  </si>
  <si>
    <t>Bakeries and Tortilla Manufacturing</t>
  </si>
  <si>
    <t>5.1.9</t>
  </si>
  <si>
    <t>3119</t>
  </si>
  <si>
    <t>Other Food Manufacturing</t>
  </si>
  <si>
    <t>5.2.1</t>
  </si>
  <si>
    <t>312</t>
  </si>
  <si>
    <t>3121</t>
  </si>
  <si>
    <t>Beverage Manufacturing</t>
  </si>
  <si>
    <t>5.2.2</t>
  </si>
  <si>
    <t>3122</t>
  </si>
  <si>
    <t>Tobacco Manufacturing</t>
  </si>
  <si>
    <t>5.3.1</t>
  </si>
  <si>
    <t>313</t>
  </si>
  <si>
    <t>3131</t>
  </si>
  <si>
    <t>Fiber, Yarn, and Thread Mills</t>
  </si>
  <si>
    <t>5.3.2</t>
  </si>
  <si>
    <t>3132</t>
  </si>
  <si>
    <t>Fabric Mills</t>
  </si>
  <si>
    <t>5.3.3</t>
  </si>
  <si>
    <t>3133</t>
  </si>
  <si>
    <t>Textile and Fabric Finishing and Fabric Coating Mills</t>
  </si>
  <si>
    <t>5.4.1</t>
  </si>
  <si>
    <t>314</t>
  </si>
  <si>
    <t>3141</t>
  </si>
  <si>
    <t>Textile Furnishings Mills</t>
  </si>
  <si>
    <t>5.4.2</t>
  </si>
  <si>
    <t>3149</t>
  </si>
  <si>
    <t>Other Textile Product Mills</t>
  </si>
  <si>
    <t>5.5.1</t>
  </si>
  <si>
    <t>315</t>
  </si>
  <si>
    <t>3151</t>
  </si>
  <si>
    <t>Apparel Knitting Mills</t>
  </si>
  <si>
    <t>5.5.2</t>
  </si>
  <si>
    <t>3152</t>
  </si>
  <si>
    <t>Cut and Sew Apparel Manufacturing</t>
  </si>
  <si>
    <t>5.5.3</t>
  </si>
  <si>
    <t>3159</t>
  </si>
  <si>
    <t>Apparel Accessories and Other Apparel Manufacturing</t>
  </si>
  <si>
    <t>5.6.1</t>
  </si>
  <si>
    <t>316</t>
  </si>
  <si>
    <t>3161</t>
  </si>
  <si>
    <t>Leather and Hide Tanning and Finishing</t>
  </si>
  <si>
    <t>5.6.2</t>
  </si>
  <si>
    <t>3162</t>
  </si>
  <si>
    <t>Footwear Manufacturing</t>
  </si>
  <si>
    <t>5.6.3</t>
  </si>
  <si>
    <t>3169</t>
  </si>
  <si>
    <t>Other Leather and Allied Product Manufacturing</t>
  </si>
  <si>
    <t>5.7.1</t>
  </si>
  <si>
    <t>321</t>
  </si>
  <si>
    <t>3211</t>
  </si>
  <si>
    <t>Sawmills and Wood Preservation</t>
  </si>
  <si>
    <t>5.7.2</t>
  </si>
  <si>
    <t>3212</t>
  </si>
  <si>
    <t>Veneer, Plywood, and Engineered Wood Product Manufacturing</t>
  </si>
  <si>
    <t>5.7.3</t>
  </si>
  <si>
    <t>3219</t>
  </si>
  <si>
    <t>Other Wood Product Manufacturing</t>
  </si>
  <si>
    <t>5.8.1</t>
  </si>
  <si>
    <t>322</t>
  </si>
  <si>
    <t>3221</t>
  </si>
  <si>
    <t>Pulp, Paper, and Paperboard Mills</t>
  </si>
  <si>
    <t>5.8.2</t>
  </si>
  <si>
    <t>3222</t>
  </si>
  <si>
    <t>Converted Paper Product Manufacturing</t>
  </si>
  <si>
    <t>5.9.1</t>
  </si>
  <si>
    <t>323</t>
  </si>
  <si>
    <t>3231</t>
  </si>
  <si>
    <t>Printing and Related Support Activities</t>
  </si>
  <si>
    <t>5.10.1</t>
  </si>
  <si>
    <t>324</t>
  </si>
  <si>
    <t>3241</t>
  </si>
  <si>
    <t>Petroleum and Coal Products Manufacturing</t>
  </si>
  <si>
    <t>5.11.1</t>
  </si>
  <si>
    <t>325</t>
  </si>
  <si>
    <t>3251</t>
  </si>
  <si>
    <t>Basic Chemical Manufacturing</t>
  </si>
  <si>
    <t>5.11.2</t>
  </si>
  <si>
    <t>3252</t>
  </si>
  <si>
    <t>Resin, Synthetic Rubber, and Artificial Synthetic Fibers and Filaments Manufacturing</t>
  </si>
  <si>
    <t>5.11.3</t>
  </si>
  <si>
    <t>3253</t>
  </si>
  <si>
    <t>Pesticide, Fertilizer, and Other Agricultural Chemical Manufacturing</t>
  </si>
  <si>
    <t>5.11.4</t>
  </si>
  <si>
    <t>3254</t>
  </si>
  <si>
    <t>Pharmaceutical and Medicine Manufacturing</t>
  </si>
  <si>
    <t>5.11.5</t>
  </si>
  <si>
    <t>3255</t>
  </si>
  <si>
    <t>Paint, Coating, and Adhesive Manufacturing</t>
  </si>
  <si>
    <t>5.11.6</t>
  </si>
  <si>
    <t>3256</t>
  </si>
  <si>
    <t>Soap, Cleaning Compound, and Toilet Preparation Manufacturing</t>
  </si>
  <si>
    <t>5.11.7</t>
  </si>
  <si>
    <t>3259</t>
  </si>
  <si>
    <t>Other Chemical Product and Preparation Manufacturing</t>
  </si>
  <si>
    <t>5.12.1</t>
  </si>
  <si>
    <t>326</t>
  </si>
  <si>
    <t>3261</t>
  </si>
  <si>
    <t>Plastics Product Manufacturing</t>
  </si>
  <si>
    <t>5.12.2</t>
  </si>
  <si>
    <t>3262</t>
  </si>
  <si>
    <t>Rubber Product Manufacturing</t>
  </si>
  <si>
    <t>5.13.1</t>
  </si>
  <si>
    <t>327</t>
  </si>
  <si>
    <t>3271</t>
  </si>
  <si>
    <t>Clay Product and Refractory Manufacturing</t>
  </si>
  <si>
    <t>5.13.2</t>
  </si>
  <si>
    <t>3272</t>
  </si>
  <si>
    <t>Glass and Glass Product Manufacturing</t>
  </si>
  <si>
    <t>5.13.3</t>
  </si>
  <si>
    <t>3273</t>
  </si>
  <si>
    <t>Cement and Concrete Product Manufacturing</t>
  </si>
  <si>
    <t>5.13.4</t>
  </si>
  <si>
    <t>3274</t>
  </si>
  <si>
    <t>Lime and Gypsum Product Manufacturing</t>
  </si>
  <si>
    <t>5.13.5</t>
  </si>
  <si>
    <t>3279</t>
  </si>
  <si>
    <t>Other Nonmetallic Mineral Product Manufacturing</t>
  </si>
  <si>
    <t>5.14.1</t>
  </si>
  <si>
    <t>331</t>
  </si>
  <si>
    <t>3311</t>
  </si>
  <si>
    <t>Iron and Steel Mills and Ferroalloy Manufacturing</t>
  </si>
  <si>
    <t>5.14.2</t>
  </si>
  <si>
    <t>3312</t>
  </si>
  <si>
    <t>Steel Product Manufacturing from Purchased Steel</t>
  </si>
  <si>
    <t>5.14.3</t>
  </si>
  <si>
    <t>3313</t>
  </si>
  <si>
    <t>Alumina and Aluminum Production and Processing</t>
  </si>
  <si>
    <t>5.14.4</t>
  </si>
  <si>
    <t>3314</t>
  </si>
  <si>
    <t>Nonferrous Metal (except Aluminum) Production and Processing</t>
  </si>
  <si>
    <t>5.14.5</t>
  </si>
  <si>
    <t>3315</t>
  </si>
  <si>
    <t>Foundries</t>
  </si>
  <si>
    <t>5.15.1</t>
  </si>
  <si>
    <t>332</t>
  </si>
  <si>
    <t>3321</t>
  </si>
  <si>
    <t>Forging and Stamping</t>
  </si>
  <si>
    <t>5.15.2</t>
  </si>
  <si>
    <t>3322</t>
  </si>
  <si>
    <t>Cutlery and Handtool Manufacturing</t>
  </si>
  <si>
    <t>5.15.3</t>
  </si>
  <si>
    <t>3323</t>
  </si>
  <si>
    <t>Architectural and Structural Metals Manufacturing</t>
  </si>
  <si>
    <t>5.15.4</t>
  </si>
  <si>
    <t>3324</t>
  </si>
  <si>
    <t>Boiler, Tank, and Shipping Container Manufacturing</t>
  </si>
  <si>
    <t>5.15.5</t>
  </si>
  <si>
    <t>3325</t>
  </si>
  <si>
    <t>Hardware Manufacturing</t>
  </si>
  <si>
    <t>5.15.6</t>
  </si>
  <si>
    <t>3326</t>
  </si>
  <si>
    <t>Spring and Wire Product Manufacturing</t>
  </si>
  <si>
    <t>5.15.7</t>
  </si>
  <si>
    <t>3327</t>
  </si>
  <si>
    <t>Machine Shops; Turned Product; and Screw, Nut, and Bolt Manufacturing</t>
  </si>
  <si>
    <t>5.15.8</t>
  </si>
  <si>
    <t>3328</t>
  </si>
  <si>
    <t>Coating, Engraving, Heat Treating, and Allied Activities</t>
  </si>
  <si>
    <t>5.15.9</t>
  </si>
  <si>
    <t>3329</t>
  </si>
  <si>
    <t>Other Fabricated Metal Product Manufacturing</t>
  </si>
  <si>
    <t>5.16.1</t>
  </si>
  <si>
    <t>333</t>
  </si>
  <si>
    <t>3331</t>
  </si>
  <si>
    <t>Agriculture, Construction, and Mining Machinery Manufacturing</t>
  </si>
  <si>
    <t>5.16.2</t>
  </si>
  <si>
    <t>3332</t>
  </si>
  <si>
    <t>Industrial Machinery Manufacturing</t>
  </si>
  <si>
    <t>5.16.3</t>
  </si>
  <si>
    <t>3333</t>
  </si>
  <si>
    <t>Commercial and Service Industry Machinery Manufacturing</t>
  </si>
  <si>
    <t>5.16.4</t>
  </si>
  <si>
    <t>3334</t>
  </si>
  <si>
    <t>Ventilation, Heating, Air-Conditioning, and Commercial Refrigeration Equipment Manufacturing</t>
  </si>
  <si>
    <t>5.16.5</t>
  </si>
  <si>
    <t>3335</t>
  </si>
  <si>
    <t>Metalworking Machinery Manufacturing</t>
  </si>
  <si>
    <t>5.16.6</t>
  </si>
  <si>
    <t>3336</t>
  </si>
  <si>
    <t>Engine, Turbine, and Power Transmission Equipment Manufacturing</t>
  </si>
  <si>
    <t>5.16.7</t>
  </si>
  <si>
    <t>3339</t>
  </si>
  <si>
    <t>Other General Purpose Machinery Manufacturing</t>
  </si>
  <si>
    <t>5.17.1</t>
  </si>
  <si>
    <t>334</t>
  </si>
  <si>
    <t>3341</t>
  </si>
  <si>
    <t>Computer and Peripheral Equipment Manufacturing</t>
  </si>
  <si>
    <t>5.17.2</t>
  </si>
  <si>
    <t>3342</t>
  </si>
  <si>
    <t>Communications Equipment Manufacturing</t>
  </si>
  <si>
    <t>5.17.3</t>
  </si>
  <si>
    <t>3343</t>
  </si>
  <si>
    <t>Audio and Video Equipment Manufacturing</t>
  </si>
  <si>
    <t>5.17.4</t>
  </si>
  <si>
    <t>3344</t>
  </si>
  <si>
    <t>Semiconductor and Other Electronic Component Manufacturing</t>
  </si>
  <si>
    <t>5.17.5</t>
  </si>
  <si>
    <t>3345</t>
  </si>
  <si>
    <t>Navigational, Measuring, Electromedical, and Control Instruments Manufacturing</t>
  </si>
  <si>
    <t>5.17.6</t>
  </si>
  <si>
    <t>3346</t>
  </si>
  <si>
    <t>Manufacturing and Reproducing Magnetic and Optical Media</t>
  </si>
  <si>
    <t>5.18.1</t>
  </si>
  <si>
    <t>335</t>
  </si>
  <si>
    <t>3351</t>
  </si>
  <si>
    <t>Electric Lighting Equipment Manufacturing</t>
  </si>
  <si>
    <t>5.18.2</t>
  </si>
  <si>
    <t>3352</t>
  </si>
  <si>
    <t>Household Appliance Manufacturing</t>
  </si>
  <si>
    <t>5.18.3</t>
  </si>
  <si>
    <t>3353</t>
  </si>
  <si>
    <t>Electrical Equipment Manufacturing</t>
  </si>
  <si>
    <t>5.18.4</t>
  </si>
  <si>
    <t>3359</t>
  </si>
  <si>
    <t>Other Electrical Equipment and Component Manufacturing</t>
  </si>
  <si>
    <t>5.19.1</t>
  </si>
  <si>
    <t>336</t>
  </si>
  <si>
    <t>3361</t>
  </si>
  <si>
    <t>Motor Vehicle Manufacturing</t>
  </si>
  <si>
    <t>5.19.2</t>
  </si>
  <si>
    <t>3362</t>
  </si>
  <si>
    <t>Motor Vehicle Body and Trailer Manufacturing</t>
  </si>
  <si>
    <t>5.19.3</t>
  </si>
  <si>
    <t>3363</t>
  </si>
  <si>
    <t>Motor Vehicle Parts Manufacturing</t>
  </si>
  <si>
    <t>5.19.4</t>
  </si>
  <si>
    <t>3364</t>
  </si>
  <si>
    <t>Aerospace Product and Parts Manufacturing</t>
  </si>
  <si>
    <t>5.19.5</t>
  </si>
  <si>
    <t>3365</t>
  </si>
  <si>
    <t>Railroad Rolling Stock Manufacturing</t>
  </si>
  <si>
    <t>5.19.6</t>
  </si>
  <si>
    <t>3366</t>
  </si>
  <si>
    <t>Ship and Boat Building</t>
  </si>
  <si>
    <t>5.19.7</t>
  </si>
  <si>
    <t>3369</t>
  </si>
  <si>
    <t>Other Transportation Equipment Manufacturing</t>
  </si>
  <si>
    <t>5.20.1</t>
  </si>
  <si>
    <t>337</t>
  </si>
  <si>
    <t>3371</t>
  </si>
  <si>
    <t>Household and Institutional Furniture and Kitchen Cabinet Manufacturing</t>
  </si>
  <si>
    <t>5.20.2</t>
  </si>
  <si>
    <t>3372</t>
  </si>
  <si>
    <t>Office Furniture (including Fixtures) Manufacturing</t>
  </si>
  <si>
    <t>5.20.3</t>
  </si>
  <si>
    <t>3379</t>
  </si>
  <si>
    <t>Other Furniture Related Product Manufacturing</t>
  </si>
  <si>
    <t>5.21.1</t>
  </si>
  <si>
    <t>339</t>
  </si>
  <si>
    <t>3391</t>
  </si>
  <si>
    <t>Medical Equipment and Supplies Manufacturing</t>
  </si>
  <si>
    <t>5.21.2</t>
  </si>
  <si>
    <t>3399</t>
  </si>
  <si>
    <t>Other Miscellaneous Manufacturing</t>
  </si>
  <si>
    <t>6.1.1</t>
  </si>
  <si>
    <t>42</t>
  </si>
  <si>
    <t>423</t>
  </si>
  <si>
    <t>4231</t>
  </si>
  <si>
    <t>F</t>
  </si>
  <si>
    <t>Motor Vehicle and Motor Vehicle Parts and Supplies Merchant Wholesalers</t>
  </si>
  <si>
    <t>6.1.2</t>
  </si>
  <si>
    <t>4232</t>
  </si>
  <si>
    <t>Furniture and Home Furnishing Merchant Wholesalers</t>
  </si>
  <si>
    <t>6.1.3</t>
  </si>
  <si>
    <t>4233</t>
  </si>
  <si>
    <t>Lumber and Other Construction Materials Merchant Wholesalers</t>
  </si>
  <si>
    <t>6.1.4</t>
  </si>
  <si>
    <t>4234</t>
  </si>
  <si>
    <t>Professional and Commercial Equipment and Supplies Merchant Wholesalers</t>
  </si>
  <si>
    <t>6.1.5</t>
  </si>
  <si>
    <t>4235</t>
  </si>
  <si>
    <t>Metal and Mineral (except Petroleum) Merchant Wholesalers</t>
  </si>
  <si>
    <t>6.1.6</t>
  </si>
  <si>
    <t>4236</t>
  </si>
  <si>
    <t>Electrical and Electronic Goods Merchant Wholesalers</t>
  </si>
  <si>
    <t>6.1.7</t>
  </si>
  <si>
    <t>4237</t>
  </si>
  <si>
    <t>Hardware, and Plumbing and Heating Equipment and Supplies Merchant Wholesalers</t>
  </si>
  <si>
    <t>6.1.8</t>
  </si>
  <si>
    <t>4238</t>
  </si>
  <si>
    <t>Machinery, Equipment, and Supplies Merchant Wholesalers</t>
  </si>
  <si>
    <t>6.1.9</t>
  </si>
  <si>
    <t>4239</t>
  </si>
  <si>
    <t>Miscellaneous Durable Goods Merchant Wholesalers</t>
  </si>
  <si>
    <t>6.2.1</t>
  </si>
  <si>
    <t>424</t>
  </si>
  <si>
    <t>4241</t>
  </si>
  <si>
    <t>Paper and Paper Product Merchant Wholesalers</t>
  </si>
  <si>
    <t>6.2.2</t>
  </si>
  <si>
    <t>4242</t>
  </si>
  <si>
    <t>Drugs and Druggists' Sundries Merchant Wholesalers</t>
  </si>
  <si>
    <t>6.2.3</t>
  </si>
  <si>
    <t>4243</t>
  </si>
  <si>
    <t>Apparel, Piece Goods, and Notions Merchant Wholesalers</t>
  </si>
  <si>
    <t>6.2.4</t>
  </si>
  <si>
    <t>4244</t>
  </si>
  <si>
    <t>Grocery and Related Product Merchant Wholesalers</t>
  </si>
  <si>
    <t>6.2.5</t>
  </si>
  <si>
    <t>4245</t>
  </si>
  <si>
    <t>Farm Product Raw Material Merchant Wholesalers</t>
  </si>
  <si>
    <t>6.2.6</t>
  </si>
  <si>
    <t>4246</t>
  </si>
  <si>
    <t>Chemical and Allied Products Merchant Wholesalers</t>
  </si>
  <si>
    <t>6.2.7</t>
  </si>
  <si>
    <t>4247</t>
  </si>
  <si>
    <t>Petroleum and Petroleum Products Merchant Wholesalers</t>
  </si>
  <si>
    <t>6.2.8</t>
  </si>
  <si>
    <t>4248</t>
  </si>
  <si>
    <t>Beer, Wine, and Distilled Alcoholic Beverage Merchant Wholesalers</t>
  </si>
  <si>
    <t>6.2.9</t>
  </si>
  <si>
    <t>4249</t>
  </si>
  <si>
    <t>Miscellaneous Nondurable Goods Merchant Wholesalers</t>
  </si>
  <si>
    <t>6.3.1</t>
  </si>
  <si>
    <t>425</t>
  </si>
  <si>
    <t>4251</t>
  </si>
  <si>
    <t>Wholesale Electronic Markets and Agents and Brokers</t>
  </si>
  <si>
    <t>7.1.1</t>
  </si>
  <si>
    <t>44-45</t>
  </si>
  <si>
    <t>441</t>
  </si>
  <si>
    <t>4411</t>
  </si>
  <si>
    <t>G</t>
  </si>
  <si>
    <t>Automobile Dealers</t>
  </si>
  <si>
    <t>7.1.2</t>
  </si>
  <si>
    <t>4412</t>
  </si>
  <si>
    <t>Other Motor Vehicle Dealers</t>
  </si>
  <si>
    <t>7.1.3</t>
  </si>
  <si>
    <t>4413</t>
  </si>
  <si>
    <t>Automotive Parts, Accessories, and Tire Stores</t>
  </si>
  <si>
    <t>7.2.1</t>
  </si>
  <si>
    <t>442</t>
  </si>
  <si>
    <t>4421</t>
  </si>
  <si>
    <t>Furniture Stores</t>
  </si>
  <si>
    <t>7.2.2</t>
  </si>
  <si>
    <t>4422</t>
  </si>
  <si>
    <t>Home Furnishings Stores</t>
  </si>
  <si>
    <t>7.3.1</t>
  </si>
  <si>
    <t>443</t>
  </si>
  <si>
    <t>4431</t>
  </si>
  <si>
    <t>Electronics and Appliance Stores</t>
  </si>
  <si>
    <t>7.4.1</t>
  </si>
  <si>
    <t>444</t>
  </si>
  <si>
    <t>4441</t>
  </si>
  <si>
    <t>Building Material and Supplies Dealers</t>
  </si>
  <si>
    <t>7.4.2</t>
  </si>
  <si>
    <t>4442</t>
  </si>
  <si>
    <t>Lawn and Garden Equipment and Supplies Stores</t>
  </si>
  <si>
    <t>7.5.1</t>
  </si>
  <si>
    <t>445</t>
  </si>
  <si>
    <t>4451</t>
  </si>
  <si>
    <t>Grocery Stores</t>
  </si>
  <si>
    <t>7.5.2</t>
  </si>
  <si>
    <t>4452</t>
  </si>
  <si>
    <t>Specialty Food Stores</t>
  </si>
  <si>
    <t>7.5.3</t>
  </si>
  <si>
    <t>4453</t>
  </si>
  <si>
    <t>Beer, Wine, and Liquor Stores</t>
  </si>
  <si>
    <t>7.6.1</t>
  </si>
  <si>
    <t>446</t>
  </si>
  <si>
    <t>4461</t>
  </si>
  <si>
    <t>Health and Personal Care Stores</t>
  </si>
  <si>
    <t>7.7.1</t>
  </si>
  <si>
    <t>447</t>
  </si>
  <si>
    <t>4471</t>
  </si>
  <si>
    <t>Gasoline Stations</t>
  </si>
  <si>
    <t>7.8.1</t>
  </si>
  <si>
    <t>448</t>
  </si>
  <si>
    <t>4481</t>
  </si>
  <si>
    <t>Clothing Stores</t>
  </si>
  <si>
    <t>7.8.2</t>
  </si>
  <si>
    <t>4482</t>
  </si>
  <si>
    <t>Shoe Stores</t>
  </si>
  <si>
    <t>7.8.3</t>
  </si>
  <si>
    <t>4483</t>
  </si>
  <si>
    <t>Jewelry, Luggage, and Leather Goods Stores</t>
  </si>
  <si>
    <t>7.9.1</t>
  </si>
  <si>
    <t>451</t>
  </si>
  <si>
    <t>4511</t>
  </si>
  <si>
    <t>Sporting Goods, Hobby, and Musical Instrument Stores</t>
  </si>
  <si>
    <t>7.9.2</t>
  </si>
  <si>
    <t>4512</t>
  </si>
  <si>
    <t>Book, Periodical, and Music Stores</t>
  </si>
  <si>
    <t>7.10.1</t>
  </si>
  <si>
    <t>452</t>
  </si>
  <si>
    <t>4521</t>
  </si>
  <si>
    <t>Department Stores</t>
  </si>
  <si>
    <t>7.10.2</t>
  </si>
  <si>
    <t>4529</t>
  </si>
  <si>
    <t>Other General Merchandise Stores</t>
  </si>
  <si>
    <t>7.11.1</t>
  </si>
  <si>
    <t>453</t>
  </si>
  <si>
    <t>4531</t>
  </si>
  <si>
    <t>Florists</t>
  </si>
  <si>
    <t>7.11.2</t>
  </si>
  <si>
    <t>4532</t>
  </si>
  <si>
    <t>Office Supplies, Stationery, and Gift Stores</t>
  </si>
  <si>
    <t>7.11.3</t>
  </si>
  <si>
    <t>4533</t>
  </si>
  <si>
    <t>Used Merchandise Stores</t>
  </si>
  <si>
    <t>7.11.4</t>
  </si>
  <si>
    <t>4539</t>
  </si>
  <si>
    <t>Other Miscellaneous Store Retailers</t>
  </si>
  <si>
    <t>7.12.1</t>
  </si>
  <si>
    <t>454</t>
  </si>
  <si>
    <t>4541</t>
  </si>
  <si>
    <t>Electronic Shopping and Mail-Order Houses</t>
  </si>
  <si>
    <t>7.12.2</t>
  </si>
  <si>
    <t>4542</t>
  </si>
  <si>
    <t>Vending Machine Operators</t>
  </si>
  <si>
    <t>7.12.3</t>
  </si>
  <si>
    <t>4543</t>
  </si>
  <si>
    <t>Direct Selling Establishments</t>
  </si>
  <si>
    <t>8.1.1</t>
  </si>
  <si>
    <t>48-49</t>
  </si>
  <si>
    <t>481</t>
  </si>
  <si>
    <t>4811</t>
  </si>
  <si>
    <t>Scheduled Air Transportation</t>
  </si>
  <si>
    <t>8.1.2</t>
  </si>
  <si>
    <t>4812</t>
  </si>
  <si>
    <t>Nonscheduled Air Transportation</t>
  </si>
  <si>
    <t>8.2.1</t>
  </si>
  <si>
    <t>482</t>
  </si>
  <si>
    <t>4821</t>
  </si>
  <si>
    <t>Rail Transportation</t>
  </si>
  <si>
    <t>8.3.1</t>
  </si>
  <si>
    <t>483</t>
  </si>
  <si>
    <t>4831</t>
  </si>
  <si>
    <t>Deep Sea, Coastal, and Great Lakes Water Transportation</t>
  </si>
  <si>
    <t>8.3.2</t>
  </si>
  <si>
    <t>4832</t>
  </si>
  <si>
    <t>Inland Water Transportation</t>
  </si>
  <si>
    <t>8.4.1</t>
  </si>
  <si>
    <t>484</t>
  </si>
  <si>
    <t>4841</t>
  </si>
  <si>
    <t>General Freight Trucking</t>
  </si>
  <si>
    <t>8.4.2</t>
  </si>
  <si>
    <t>4842</t>
  </si>
  <si>
    <t>Specialized Freight Trucking</t>
  </si>
  <si>
    <t>8.5.1</t>
  </si>
  <si>
    <t>485</t>
  </si>
  <si>
    <t>4851</t>
  </si>
  <si>
    <t>Urban Transit Systems</t>
  </si>
  <si>
    <t>8.5.2</t>
  </si>
  <si>
    <t>4852</t>
  </si>
  <si>
    <t>Interurban and Rural Bus Transportation</t>
  </si>
  <si>
    <t>8.5.3</t>
  </si>
  <si>
    <t>4853</t>
  </si>
  <si>
    <t>Taxi and Limousine Service</t>
  </si>
  <si>
    <t>8.5.4</t>
  </si>
  <si>
    <t>4854</t>
  </si>
  <si>
    <t>School and Employee Bus Transportation</t>
  </si>
  <si>
    <t>8.5.5</t>
  </si>
  <si>
    <t>4855</t>
  </si>
  <si>
    <t>Charter Bus Industry</t>
  </si>
  <si>
    <t>8.5.6</t>
  </si>
  <si>
    <t>4859</t>
  </si>
  <si>
    <t>Other Transit and Ground Passenger Transportation</t>
  </si>
  <si>
    <t>8.6.1</t>
  </si>
  <si>
    <t>486</t>
  </si>
  <si>
    <t>4861</t>
  </si>
  <si>
    <t>Pipeline Transportation of Crude Oil</t>
  </si>
  <si>
    <t>8.6.2</t>
  </si>
  <si>
    <t>4862</t>
  </si>
  <si>
    <t>Pipeline Transportation of Natural Gas</t>
  </si>
  <si>
    <t>8.6.3</t>
  </si>
  <si>
    <t>4869</t>
  </si>
  <si>
    <t>Other Pipeline Transportation</t>
  </si>
  <si>
    <t>8.7.1</t>
  </si>
  <si>
    <t>487</t>
  </si>
  <si>
    <t>4871</t>
  </si>
  <si>
    <t>Scenic and Sightseeing Transportation, Land</t>
  </si>
  <si>
    <t>8.7.2</t>
  </si>
  <si>
    <t>4872</t>
  </si>
  <si>
    <t>Scenic and Sightseeing Transportation, Water</t>
  </si>
  <si>
    <t>8.7.3</t>
  </si>
  <si>
    <t>4879</t>
  </si>
  <si>
    <t>Scenic and Sightseeing Transportation, Other</t>
  </si>
  <si>
    <t>8.8.1</t>
  </si>
  <si>
    <t>488</t>
  </si>
  <si>
    <t>4881</t>
  </si>
  <si>
    <t>Support Activities for Air Transportation</t>
  </si>
  <si>
    <t>8.8.2</t>
  </si>
  <si>
    <t>4882</t>
  </si>
  <si>
    <t>Support Activities for Rail Transportation</t>
  </si>
  <si>
    <t>8.8.3</t>
  </si>
  <si>
    <t>4883</t>
  </si>
  <si>
    <t>Support Activities for Water Transportation</t>
  </si>
  <si>
    <t>8.8.4</t>
  </si>
  <si>
    <t>4884</t>
  </si>
  <si>
    <t>Support Activities for Road Transportation</t>
  </si>
  <si>
    <t>8.8.5</t>
  </si>
  <si>
    <t>4885</t>
  </si>
  <si>
    <t>Freight Transportation Arrangement</t>
  </si>
  <si>
    <t>8.8.6</t>
  </si>
  <si>
    <t>4889</t>
  </si>
  <si>
    <t>Other Support Activities for Transportation</t>
  </si>
  <si>
    <t>8.9.1</t>
  </si>
  <si>
    <t>491</t>
  </si>
  <si>
    <t>4911</t>
  </si>
  <si>
    <t>I</t>
  </si>
  <si>
    <t>Postal Service</t>
  </si>
  <si>
    <t>8.10.1</t>
  </si>
  <si>
    <t>492</t>
  </si>
  <si>
    <t>4921</t>
  </si>
  <si>
    <t>Couriers and Express Delivery Services</t>
  </si>
  <si>
    <t>8.10.2</t>
  </si>
  <si>
    <t>4922</t>
  </si>
  <si>
    <t>Local Messengers and Local Delivery</t>
  </si>
  <si>
    <t>8.11.1</t>
  </si>
  <si>
    <t>493</t>
  </si>
  <si>
    <t>4931</t>
  </si>
  <si>
    <t>Warehousing and Storage</t>
  </si>
  <si>
    <t>9.1.1</t>
  </si>
  <si>
    <t>51</t>
  </si>
  <si>
    <t>511</t>
  </si>
  <si>
    <t>5111</t>
  </si>
  <si>
    <t>Newspaper, Periodical, Book, and Directory Publishers</t>
  </si>
  <si>
    <t>9.1.2</t>
  </si>
  <si>
    <t>5112</t>
  </si>
  <si>
    <t>Software Publishers</t>
  </si>
  <si>
    <t>9.2.1</t>
  </si>
  <si>
    <t>512</t>
  </si>
  <si>
    <t>5121</t>
  </si>
  <si>
    <t>Motion Picture and Video Industries</t>
  </si>
  <si>
    <t>9.2.2</t>
  </si>
  <si>
    <t>5122</t>
  </si>
  <si>
    <t>Sound Recording Industries</t>
  </si>
  <si>
    <t>9.3.1</t>
  </si>
  <si>
    <t>515</t>
  </si>
  <si>
    <t>5151</t>
  </si>
  <si>
    <t>Radio and Television Broadcasting</t>
  </si>
  <si>
    <t>9.3.2</t>
  </si>
  <si>
    <t>5152</t>
  </si>
  <si>
    <t>Cable and Other Subscription Programming</t>
  </si>
  <si>
    <t>9.4.1</t>
  </si>
  <si>
    <t>517</t>
  </si>
  <si>
    <t>5171</t>
  </si>
  <si>
    <t>Wired Telecommunications Carriers</t>
  </si>
  <si>
    <t>9.4.2</t>
  </si>
  <si>
    <t>5172</t>
  </si>
  <si>
    <t>Wireless Telecommunications Carriers (except Satellite)</t>
  </si>
  <si>
    <t>9.4.3</t>
  </si>
  <si>
    <t>5174</t>
  </si>
  <si>
    <t>Satellite Telecommunications</t>
  </si>
  <si>
    <t>9.4.4</t>
  </si>
  <si>
    <t>5179</t>
  </si>
  <si>
    <t>Other Telecommunications</t>
  </si>
  <si>
    <t>9.5.1</t>
  </si>
  <si>
    <t>518</t>
  </si>
  <si>
    <t>5182</t>
  </si>
  <si>
    <t>Data Processing, Hosting, and Related Services</t>
  </si>
  <si>
    <t>9.6.1</t>
  </si>
  <si>
    <t>519</t>
  </si>
  <si>
    <t>5191</t>
  </si>
  <si>
    <t>Other Information Services</t>
  </si>
  <si>
    <t>10.1.1</t>
  </si>
  <si>
    <t>52</t>
  </si>
  <si>
    <t>521</t>
  </si>
  <si>
    <t>5211</t>
  </si>
  <si>
    <t>Monetary Authorities-Central Bank</t>
  </si>
  <si>
    <t>10.2.1</t>
  </si>
  <si>
    <t>522</t>
  </si>
  <si>
    <t>5221</t>
  </si>
  <si>
    <t>Depository Credit Intermediation</t>
  </si>
  <si>
    <t>10.2.2</t>
  </si>
  <si>
    <t>5222</t>
  </si>
  <si>
    <t>Nondepository Credit Intermediation</t>
  </si>
  <si>
    <t>10.2.3</t>
  </si>
  <si>
    <t>5223</t>
  </si>
  <si>
    <t>Activities Related to Credit Intermediation</t>
  </si>
  <si>
    <t>10.3.1</t>
  </si>
  <si>
    <t>523</t>
  </si>
  <si>
    <t>5231</t>
  </si>
  <si>
    <t>Securities and Commodity Contracts Intermediation and Brokerage</t>
  </si>
  <si>
    <t>10.3.2</t>
  </si>
  <si>
    <t>5232</t>
  </si>
  <si>
    <t>Securities and Commodity Exchanges</t>
  </si>
  <si>
    <t>10.3.3</t>
  </si>
  <si>
    <t>5239</t>
  </si>
  <si>
    <t>Other Financial Investment Activities</t>
  </si>
  <si>
    <t>10.4.1</t>
  </si>
  <si>
    <t>524</t>
  </si>
  <si>
    <t>5241</t>
  </si>
  <si>
    <t>Insurance Carriers</t>
  </si>
  <si>
    <t>10.4.2</t>
  </si>
  <si>
    <t>5242</t>
  </si>
  <si>
    <t>Agencies, Brokerages, and Other Insurance Related Activities</t>
  </si>
  <si>
    <t>10.5.1</t>
  </si>
  <si>
    <t>525</t>
  </si>
  <si>
    <t>5251</t>
  </si>
  <si>
    <t>Insurance and Employee Benefit Funds</t>
  </si>
  <si>
    <t>10.5.2</t>
  </si>
  <si>
    <t>5259</t>
  </si>
  <si>
    <t>Other Investment Pools and Funds</t>
  </si>
  <si>
    <t>11.1.1</t>
  </si>
  <si>
    <t>53</t>
  </si>
  <si>
    <t>531</t>
  </si>
  <si>
    <t>5311</t>
  </si>
  <si>
    <t>Lessors of Real Estate</t>
  </si>
  <si>
    <t>11.1.2</t>
  </si>
  <si>
    <t>5312</t>
  </si>
  <si>
    <t>Offices of Real Estate Agents and Brokers</t>
  </si>
  <si>
    <t>11.1.3</t>
  </si>
  <si>
    <t>5313</t>
  </si>
  <si>
    <t>Activities Related to Real Estate</t>
  </si>
  <si>
    <t>11.2.1</t>
  </si>
  <si>
    <t>532</t>
  </si>
  <si>
    <t>5321</t>
  </si>
  <si>
    <t>Automotive Equipment Rental and Leasing</t>
  </si>
  <si>
    <t>11.2.2</t>
  </si>
  <si>
    <t>5322</t>
  </si>
  <si>
    <t>Consumer Goods Rental</t>
  </si>
  <si>
    <t>11.2.3</t>
  </si>
  <si>
    <t>5323</t>
  </si>
  <si>
    <t>General Rental Centers</t>
  </si>
  <si>
    <t>11.2.4</t>
  </si>
  <si>
    <t>5324</t>
  </si>
  <si>
    <t>Commercial and Industrial Machinery and Equipment Rental and Leasing</t>
  </si>
  <si>
    <t>11.3.1</t>
  </si>
  <si>
    <t>533</t>
  </si>
  <si>
    <t>5331</t>
  </si>
  <si>
    <t>Lessors of Nonfinancial Intangible Assets (except Copyrighted Works)</t>
  </si>
  <si>
    <t>12.1.1</t>
  </si>
  <si>
    <t>54</t>
  </si>
  <si>
    <t>541</t>
  </si>
  <si>
    <t>5411</t>
  </si>
  <si>
    <t>Legal Services</t>
  </si>
  <si>
    <t>12.1.2</t>
  </si>
  <si>
    <t>5412</t>
  </si>
  <si>
    <t>Accounting, Tax Preparation, Bookkeeping, and Payroll Services</t>
  </si>
  <si>
    <t>12.1.3</t>
  </si>
  <si>
    <t>5413</t>
  </si>
  <si>
    <t>Architectural, Engineering, and Related Services</t>
  </si>
  <si>
    <t>12.1.4</t>
  </si>
  <si>
    <t>5414</t>
  </si>
  <si>
    <t>Specialized Design Services</t>
  </si>
  <si>
    <t>12.1.5</t>
  </si>
  <si>
    <t>5415</t>
  </si>
  <si>
    <t>Computer Systems Design and Related Services</t>
  </si>
  <si>
    <t>12.1.6</t>
  </si>
  <si>
    <t>5416</t>
  </si>
  <si>
    <t>Management, Scientific, and Technical Consulting Services</t>
  </si>
  <si>
    <t>12.1.7</t>
  </si>
  <si>
    <t>5417</t>
  </si>
  <si>
    <t>Scientific Research and Development Services</t>
  </si>
  <si>
    <t>12.1.8</t>
  </si>
  <si>
    <t>5418</t>
  </si>
  <si>
    <t>Advertising, Public Relations, and Related Services</t>
  </si>
  <si>
    <t>12.1.9</t>
  </si>
  <si>
    <t>5419</t>
  </si>
  <si>
    <t>Other Professional, Scientific, and Technical Services</t>
  </si>
  <si>
    <t>13.1.1</t>
  </si>
  <si>
    <t>55</t>
  </si>
  <si>
    <t>551</t>
  </si>
  <si>
    <t>5511</t>
  </si>
  <si>
    <t>Management of Companies and Enterprises</t>
  </si>
  <si>
    <t>14.1.1</t>
  </si>
  <si>
    <t>56</t>
  </si>
  <si>
    <t>561</t>
  </si>
  <si>
    <t>5611</t>
  </si>
  <si>
    <t>Office Administrative Services</t>
  </si>
  <si>
    <t>14.1.2</t>
  </si>
  <si>
    <t>5612</t>
  </si>
  <si>
    <t>Facilities Support Services</t>
  </si>
  <si>
    <t>14.1.3</t>
  </si>
  <si>
    <t>5613</t>
  </si>
  <si>
    <t>Employment Services</t>
  </si>
  <si>
    <t>14.1.4</t>
  </si>
  <si>
    <t>5614</t>
  </si>
  <si>
    <t>Business Support Services</t>
  </si>
  <si>
    <t>14.1.5</t>
  </si>
  <si>
    <t>5615</t>
  </si>
  <si>
    <t>Travel Arrangement and Reservation Services</t>
  </si>
  <si>
    <t>14.1.6</t>
  </si>
  <si>
    <t>5616</t>
  </si>
  <si>
    <t>Investigation and Security Services</t>
  </si>
  <si>
    <t>14.1.7</t>
  </si>
  <si>
    <t>5617</t>
  </si>
  <si>
    <t>Services to Buildings and Dwellings</t>
  </si>
  <si>
    <t>14.1.8</t>
  </si>
  <si>
    <t>5619</t>
  </si>
  <si>
    <t>Other Support Services</t>
  </si>
  <si>
    <t>14.2.1</t>
  </si>
  <si>
    <t>562</t>
  </si>
  <si>
    <t>5621</t>
  </si>
  <si>
    <t>Waste Collection</t>
  </si>
  <si>
    <t>14.2.2</t>
  </si>
  <si>
    <t>5622</t>
  </si>
  <si>
    <t>Waste Treatment and Disposal</t>
  </si>
  <si>
    <t>14.2.3</t>
  </si>
  <si>
    <t>5629</t>
  </si>
  <si>
    <t>Remediation and Other Waste Management Services</t>
  </si>
  <si>
    <t>15.1.1</t>
  </si>
  <si>
    <t>61</t>
  </si>
  <si>
    <t>611</t>
  </si>
  <si>
    <t>6111</t>
  </si>
  <si>
    <t>Elementary and Secondary Schools</t>
  </si>
  <si>
    <t>15.1.2</t>
  </si>
  <si>
    <t>6112</t>
  </si>
  <si>
    <t>Junior Colleges</t>
  </si>
  <si>
    <t>15.1.3</t>
  </si>
  <si>
    <t>6113</t>
  </si>
  <si>
    <t>Colleges, Universities, and Professional Schools</t>
  </si>
  <si>
    <t>15.1.4</t>
  </si>
  <si>
    <t>6114</t>
  </si>
  <si>
    <t>Business Schools and Computer and Management Training</t>
  </si>
  <si>
    <t>15.1.5</t>
  </si>
  <si>
    <t>6115</t>
  </si>
  <si>
    <t>Technical and Trade Schools</t>
  </si>
  <si>
    <t>15.1.6</t>
  </si>
  <si>
    <t>6116</t>
  </si>
  <si>
    <t>Other Schools and Instruction</t>
  </si>
  <si>
    <t>15.1.7</t>
  </si>
  <si>
    <t>6117</t>
  </si>
  <si>
    <t>Educational Support Services</t>
  </si>
  <si>
    <t>16.1.1</t>
  </si>
  <si>
    <t>62</t>
  </si>
  <si>
    <t>621</t>
  </si>
  <si>
    <t>6211</t>
  </si>
  <si>
    <t>Offices of Physicians</t>
  </si>
  <si>
    <t>16.1.2</t>
  </si>
  <si>
    <t>6212</t>
  </si>
  <si>
    <t>Offices of Dentists</t>
  </si>
  <si>
    <t>16.1.3</t>
  </si>
  <si>
    <t>6213</t>
  </si>
  <si>
    <t>Offices of Other Health Practitioners</t>
  </si>
  <si>
    <t>16.1.4</t>
  </si>
  <si>
    <t>6214</t>
  </si>
  <si>
    <t>Outpatient Care Centers</t>
  </si>
  <si>
    <t>16.1.5</t>
  </si>
  <si>
    <t>6215</t>
  </si>
  <si>
    <t>Medical and Diagnostic Laboratories</t>
  </si>
  <si>
    <t>16.1.6</t>
  </si>
  <si>
    <t>6216</t>
  </si>
  <si>
    <t>Home Health Care Services</t>
  </si>
  <si>
    <t>16.1.7</t>
  </si>
  <si>
    <t>6219</t>
  </si>
  <si>
    <t>Other Ambulatory Health Care Services</t>
  </si>
  <si>
    <t>16.2.1</t>
  </si>
  <si>
    <t>622</t>
  </si>
  <si>
    <t>6221</t>
  </si>
  <si>
    <t>General Medical and Surgical Hospitals</t>
  </si>
  <si>
    <t>16.2.2</t>
  </si>
  <si>
    <t>6222</t>
  </si>
  <si>
    <t>Psychiatric and Substance Abuse Hospitals</t>
  </si>
  <si>
    <t>16.2.3</t>
  </si>
  <si>
    <t>6223</t>
  </si>
  <si>
    <t>Specialty (except Psychiatric and Substance Abuse) Hospitals</t>
  </si>
  <si>
    <t>16.3.1</t>
  </si>
  <si>
    <t>623</t>
  </si>
  <si>
    <t>6231</t>
  </si>
  <si>
    <t>Nursing Care Facilities</t>
  </si>
  <si>
    <t>16.3.2</t>
  </si>
  <si>
    <t>6232</t>
  </si>
  <si>
    <t>Residential Mental Retardation, Mental Health and Substance Abuse Facilities</t>
  </si>
  <si>
    <t>16.3.3</t>
  </si>
  <si>
    <t>6233</t>
  </si>
  <si>
    <t>Community Care Facilities for the Elderly</t>
  </si>
  <si>
    <t>16.3.4</t>
  </si>
  <si>
    <t>6239</t>
  </si>
  <si>
    <t>Other Residential Care Facilities</t>
  </si>
  <si>
    <t>16.4.1</t>
  </si>
  <si>
    <t>624</t>
  </si>
  <si>
    <t>6241</t>
  </si>
  <si>
    <t>Individual and Family Services</t>
  </si>
  <si>
    <t>16.4.2</t>
  </si>
  <si>
    <t>6242</t>
  </si>
  <si>
    <t>Community Food and Housing, and Emergency and Other Relief Services</t>
  </si>
  <si>
    <t>16.4.3</t>
  </si>
  <si>
    <t>6243</t>
  </si>
  <si>
    <t>Vocational Rehabilitation Services</t>
  </si>
  <si>
    <t>16.4.4</t>
  </si>
  <si>
    <t>6244</t>
  </si>
  <si>
    <t>Child Day Care Services</t>
  </si>
  <si>
    <t>17.1.1</t>
  </si>
  <si>
    <t>71</t>
  </si>
  <si>
    <t>711</t>
  </si>
  <si>
    <t>7111</t>
  </si>
  <si>
    <t>Performing Arts Companies</t>
  </si>
  <si>
    <t>17.1.2</t>
  </si>
  <si>
    <t>7112</t>
  </si>
  <si>
    <t>Spectator Sports</t>
  </si>
  <si>
    <t>17.1.3</t>
  </si>
  <si>
    <t>7113</t>
  </si>
  <si>
    <t>Promoters of Performing Arts, Sports, and Similar Events</t>
  </si>
  <si>
    <t>17.1.4</t>
  </si>
  <si>
    <t>7114</t>
  </si>
  <si>
    <t>Agents and Managers for Artists, Athletes, Entertainers, and Other Public Figures</t>
  </si>
  <si>
    <t>17.1.5</t>
  </si>
  <si>
    <t>7115</t>
  </si>
  <si>
    <t>Independent Artists, Writers, and Performers</t>
  </si>
  <si>
    <t>17.2.1</t>
  </si>
  <si>
    <t>712</t>
  </si>
  <si>
    <t>7121</t>
  </si>
  <si>
    <t>Museums, Historical Sites, and Similar Institutions</t>
  </si>
  <si>
    <t>17.3.1</t>
  </si>
  <si>
    <t>713</t>
  </si>
  <si>
    <t>7131</t>
  </si>
  <si>
    <t>Amusement Parks and Arcades</t>
  </si>
  <si>
    <t>17.3.2</t>
  </si>
  <si>
    <t>7132</t>
  </si>
  <si>
    <t>Gambling Industries</t>
  </si>
  <si>
    <t>17.3.3</t>
  </si>
  <si>
    <t>7139</t>
  </si>
  <si>
    <t>Other Amusement and Recreation Industries</t>
  </si>
  <si>
    <t>18.1.1</t>
  </si>
  <si>
    <t>72</t>
  </si>
  <si>
    <t>721</t>
  </si>
  <si>
    <t>7211</t>
  </si>
  <si>
    <t>Traveler Accommodation</t>
  </si>
  <si>
    <t>18.1.2</t>
  </si>
  <si>
    <t>7212</t>
  </si>
  <si>
    <t>RV (Recreational Vehicle) Parks and Recreational Camps</t>
  </si>
  <si>
    <t>18.1.3</t>
  </si>
  <si>
    <t>7213</t>
  </si>
  <si>
    <t>Rooming and Boarding Houses</t>
  </si>
  <si>
    <t>18.2.1</t>
  </si>
  <si>
    <t>722</t>
  </si>
  <si>
    <t>7221</t>
  </si>
  <si>
    <t>Full-Service Restaurants</t>
  </si>
  <si>
    <t>18.2.2</t>
  </si>
  <si>
    <t>18.2.3</t>
  </si>
  <si>
    <t>7223</t>
  </si>
  <si>
    <t>Special Food Services</t>
  </si>
  <si>
    <t>7224</t>
  </si>
  <si>
    <t>Drinking Places (Alcoholic Beverages)</t>
  </si>
  <si>
    <t>19.1.1</t>
  </si>
  <si>
    <t>81</t>
  </si>
  <si>
    <t>811</t>
  </si>
  <si>
    <t>8111</t>
  </si>
  <si>
    <t>Automotive Repair and Maintenance</t>
  </si>
  <si>
    <t>19.1.2</t>
  </si>
  <si>
    <t>8112</t>
  </si>
  <si>
    <t>Electronic and Precision Equipment Repair and Maintenance</t>
  </si>
  <si>
    <t>19.1.3</t>
  </si>
  <si>
    <t>8113</t>
  </si>
  <si>
    <t>Commercial and Industrial Machinery and Equipment (except Automotive and Electronic) Repair and Maintenance</t>
  </si>
  <si>
    <t>19.1.4</t>
  </si>
  <si>
    <t>8114</t>
  </si>
  <si>
    <t>Personal and Household Goods Repair and Maintenance</t>
  </si>
  <si>
    <t>19.2.1</t>
  </si>
  <si>
    <t>812</t>
  </si>
  <si>
    <t>8121</t>
  </si>
  <si>
    <t>Personal Care Services</t>
  </si>
  <si>
    <t>19.2.2</t>
  </si>
  <si>
    <t>8122</t>
  </si>
  <si>
    <t>Death Care Services</t>
  </si>
  <si>
    <t>19.2.3</t>
  </si>
  <si>
    <t>8123</t>
  </si>
  <si>
    <t>Drycleaning and Laundry Services</t>
  </si>
  <si>
    <t>19.2.4</t>
  </si>
  <si>
    <t>8129</t>
  </si>
  <si>
    <t>Other Personal Services</t>
  </si>
  <si>
    <t>19.3.1</t>
  </si>
  <si>
    <t>813</t>
  </si>
  <si>
    <t>8131</t>
  </si>
  <si>
    <t>Religious Organizations</t>
  </si>
  <si>
    <t>19.3.2</t>
  </si>
  <si>
    <t>8132</t>
  </si>
  <si>
    <t>Grantmaking and Giving Services</t>
  </si>
  <si>
    <t>19.3.3</t>
  </si>
  <si>
    <t>8133</t>
  </si>
  <si>
    <t>Social Advocacy Organizations</t>
  </si>
  <si>
    <t>19.3.4</t>
  </si>
  <si>
    <t>8134</t>
  </si>
  <si>
    <t>Civic and Social Organizations</t>
  </si>
  <si>
    <t>19.3.5</t>
  </si>
  <si>
    <t>8139</t>
  </si>
  <si>
    <t>Business, Professional, Labor, Political, and Similar Organizations</t>
  </si>
  <si>
    <t>20.1.1</t>
  </si>
  <si>
    <t>92, 99</t>
  </si>
  <si>
    <t>999</t>
  </si>
  <si>
    <t>9991</t>
  </si>
  <si>
    <t>J</t>
  </si>
  <si>
    <t>Federal Executive Branch (OES Designation)</t>
  </si>
  <si>
    <t>20.1.2</t>
  </si>
  <si>
    <t>9992</t>
  </si>
  <si>
    <t>20.1.3</t>
  </si>
  <si>
    <t>9993</t>
  </si>
  <si>
    <t>1.1</t>
  </si>
  <si>
    <t>NA</t>
  </si>
  <si>
    <t>Forestry and Logging</t>
  </si>
  <si>
    <t>1.2</t>
  </si>
  <si>
    <t>Support Activities for Agriculture and Forestry</t>
  </si>
  <si>
    <t>2.1</t>
  </si>
  <si>
    <t>2.2</t>
  </si>
  <si>
    <t>Mining (except Oil and Gas)</t>
  </si>
  <si>
    <t>2.3</t>
  </si>
  <si>
    <t>3.1</t>
  </si>
  <si>
    <t>Utilities</t>
  </si>
  <si>
    <t>4.1</t>
  </si>
  <si>
    <t>Construction of Buildings</t>
  </si>
  <si>
    <t>4.2</t>
  </si>
  <si>
    <t>C, H</t>
  </si>
  <si>
    <t>Heavy and Civil Engineering Construction</t>
  </si>
  <si>
    <t>4.3</t>
  </si>
  <si>
    <t>Specialty Trade Contractors</t>
  </si>
  <si>
    <t>5.1</t>
  </si>
  <si>
    <t>Food Manufacturing</t>
  </si>
  <si>
    <t>5.2</t>
  </si>
  <si>
    <t>Beverage and Tobacco Product Manufacturing</t>
  </si>
  <si>
    <t>5.3</t>
  </si>
  <si>
    <t>Textile Mills</t>
  </si>
  <si>
    <t>5.4</t>
  </si>
  <si>
    <t>Textile Product Mills</t>
  </si>
  <si>
    <t>5.5</t>
  </si>
  <si>
    <t>Apparel Manufacturing</t>
  </si>
  <si>
    <t>5.6</t>
  </si>
  <si>
    <t>Leather and Allied Product Manufacturing</t>
  </si>
  <si>
    <t>5.7</t>
  </si>
  <si>
    <t>Wood Product Manufacturing</t>
  </si>
  <si>
    <t>5.8</t>
  </si>
  <si>
    <t>Paper Manufacturing</t>
  </si>
  <si>
    <t>5.9</t>
  </si>
  <si>
    <t>5.10</t>
  </si>
  <si>
    <t>5.11</t>
  </si>
  <si>
    <t>Chemical Manufacturing</t>
  </si>
  <si>
    <t>5.12</t>
  </si>
  <si>
    <t>Plastics and Rubber Products Manufacturing</t>
  </si>
  <si>
    <t>5.13</t>
  </si>
  <si>
    <t>Nonmetallic Mineral Product Manufacturing</t>
  </si>
  <si>
    <t>5.14</t>
  </si>
  <si>
    <t>Primary Metal Manufacturing</t>
  </si>
  <si>
    <t>5.15</t>
  </si>
  <si>
    <t>Fabricated Metal Product Manufacturing</t>
  </si>
  <si>
    <t>5.16</t>
  </si>
  <si>
    <t>Machinery Manufacturing</t>
  </si>
  <si>
    <t>5.17</t>
  </si>
  <si>
    <t>Computer and Electronic Product Manufacturing</t>
  </si>
  <si>
    <t>5.18</t>
  </si>
  <si>
    <t>Electrical Equipment, Appliance, and Component Manufacturing</t>
  </si>
  <si>
    <t>5.19</t>
  </si>
  <si>
    <t>Transportation Equipment Manufacturing</t>
  </si>
  <si>
    <t>5.20</t>
  </si>
  <si>
    <t>Furniture and Related Product Manufacturing</t>
  </si>
  <si>
    <t>5.21</t>
  </si>
  <si>
    <t>Miscellaneous Manufacturing</t>
  </si>
  <si>
    <t>6.1</t>
  </si>
  <si>
    <t>Merchant Wholesalers, Durable Goods</t>
  </si>
  <si>
    <t>6.2</t>
  </si>
  <si>
    <t>Merchant Wholesalers, Nondurable Goods</t>
  </si>
  <si>
    <t>6.3</t>
  </si>
  <si>
    <t>7.1</t>
  </si>
  <si>
    <t>Motor Vehicle and Parts Dealers</t>
  </si>
  <si>
    <t>7.2</t>
  </si>
  <si>
    <t>Furniture and Home Furnishings Stores</t>
  </si>
  <si>
    <t>7.3</t>
  </si>
  <si>
    <t>7.4</t>
  </si>
  <si>
    <t>Building Material and Garden Equipment and Supplies Dealers</t>
  </si>
  <si>
    <t>7.5</t>
  </si>
  <si>
    <t>G, F</t>
  </si>
  <si>
    <t>Food and Beverage Stores</t>
  </si>
  <si>
    <t>7.6</t>
  </si>
  <si>
    <t>7.7</t>
  </si>
  <si>
    <t>7.8</t>
  </si>
  <si>
    <t>Clothing and Clothing Accessories Stores</t>
  </si>
  <si>
    <t>7.9</t>
  </si>
  <si>
    <t>Sporting Goods, Hobby, Book, and Music Stores</t>
  </si>
  <si>
    <t>7.10</t>
  </si>
  <si>
    <t>General Merchandise Stores</t>
  </si>
  <si>
    <t>7.11</t>
  </si>
  <si>
    <t>F, G</t>
  </si>
  <si>
    <t>Miscellaneous Store Retailers</t>
  </si>
  <si>
    <t>7.12</t>
  </si>
  <si>
    <t>Nonstore Retailers</t>
  </si>
  <si>
    <t>8.1</t>
  </si>
  <si>
    <t>Air Transportation</t>
  </si>
  <si>
    <t>8.2</t>
  </si>
  <si>
    <t>8.3</t>
  </si>
  <si>
    <t>Water Transportation</t>
  </si>
  <si>
    <t>8.4</t>
  </si>
  <si>
    <t>Truck Transportation</t>
  </si>
  <si>
    <t>8.5</t>
  </si>
  <si>
    <t>Transit and Ground Passenger Transportation</t>
  </si>
  <si>
    <t>8.6</t>
  </si>
  <si>
    <t>Pipeline Transportation</t>
  </si>
  <si>
    <t>8.7</t>
  </si>
  <si>
    <t>Scenic and Sightseeing Transportation</t>
  </si>
  <si>
    <t>8.8</t>
  </si>
  <si>
    <t>Support Activities for Transportation</t>
  </si>
  <si>
    <t>8.9</t>
  </si>
  <si>
    <t>8.10</t>
  </si>
  <si>
    <t>Couriers and Messengers</t>
  </si>
  <si>
    <t>8.11</t>
  </si>
  <si>
    <t>9.1</t>
  </si>
  <si>
    <t>D, I</t>
  </si>
  <si>
    <t>Publishing Industries (except Internet)</t>
  </si>
  <si>
    <t>9.2</t>
  </si>
  <si>
    <t>Motion Picture and Sound Recording Industries</t>
  </si>
  <si>
    <t>9.3</t>
  </si>
  <si>
    <t>Broadcasting (except Internet)</t>
  </si>
  <si>
    <t>9.4</t>
  </si>
  <si>
    <t>Telecommunications</t>
  </si>
  <si>
    <t>9.5</t>
  </si>
  <si>
    <t>Data Processing, Hosting and Related Services</t>
  </si>
  <si>
    <t>9.6</t>
  </si>
  <si>
    <t>10.1</t>
  </si>
  <si>
    <t>10.2</t>
  </si>
  <si>
    <t>Credit Intermediation and Related Activities</t>
  </si>
  <si>
    <t>10.3</t>
  </si>
  <si>
    <t>Securities, Commodity Contracts, and Other Financial Investments and Related Activities</t>
  </si>
  <si>
    <t>10.4</t>
  </si>
  <si>
    <t>Insurance Carriers and Related Activities</t>
  </si>
  <si>
    <t>10.5</t>
  </si>
  <si>
    <t>Funds, Trusts, and Other Financial Vehicles</t>
  </si>
  <si>
    <t>11.1</t>
  </si>
  <si>
    <t>Real Estate</t>
  </si>
  <si>
    <t>11.2</t>
  </si>
  <si>
    <t>Rental and Leasing Services</t>
  </si>
  <si>
    <t>11.3</t>
  </si>
  <si>
    <t>12.1</t>
  </si>
  <si>
    <t>I, D</t>
  </si>
  <si>
    <t>Professional, Scientific, and Technical Services</t>
  </si>
  <si>
    <t>13.1</t>
  </si>
  <si>
    <t>14.1</t>
  </si>
  <si>
    <t>Administrative and Support Services</t>
  </si>
  <si>
    <t>14.2</t>
  </si>
  <si>
    <t>E, I</t>
  </si>
  <si>
    <t>Waste Management and Remediation Services</t>
  </si>
  <si>
    <t>15.1</t>
  </si>
  <si>
    <t>Educational Services</t>
  </si>
  <si>
    <t>16.1</t>
  </si>
  <si>
    <t>Ambulatory Health Care Services</t>
  </si>
  <si>
    <t>16.2</t>
  </si>
  <si>
    <t>Hospitals</t>
  </si>
  <si>
    <t>16.3</t>
  </si>
  <si>
    <t>Nursing and Residential Care Facilities</t>
  </si>
  <si>
    <t>16.4</t>
  </si>
  <si>
    <t>Social Assistance</t>
  </si>
  <si>
    <t>17.1</t>
  </si>
  <si>
    <t>Performing Arts, Spectator Sports, and Related Industries</t>
  </si>
  <si>
    <t>17.2</t>
  </si>
  <si>
    <t>17.3</t>
  </si>
  <si>
    <t>Amusement, Gambling, and Recreation Industries</t>
  </si>
  <si>
    <t>18.1</t>
  </si>
  <si>
    <t>Accommodation</t>
  </si>
  <si>
    <t>18.2</t>
  </si>
  <si>
    <t>Food Services and Drinking Places</t>
  </si>
  <si>
    <t>19.1</t>
  </si>
  <si>
    <t>Repair and Maintenance</t>
  </si>
  <si>
    <t>19.2</t>
  </si>
  <si>
    <t>Personal and Laundry Services</t>
  </si>
  <si>
    <t>19.3</t>
  </si>
  <si>
    <t>Religious, Grantmaking, Civic, Professional, and Similar Organizations</t>
  </si>
  <si>
    <t>S92</t>
  </si>
  <si>
    <t>Public Adminstration (State)</t>
  </si>
  <si>
    <t>L92</t>
  </si>
  <si>
    <t>Public Administration (Local)</t>
  </si>
  <si>
    <t>S922</t>
  </si>
  <si>
    <t>Justice, public order and safety activities (State)</t>
  </si>
  <si>
    <t>L922</t>
  </si>
  <si>
    <t>Justice, public order and safety activities (Local)</t>
  </si>
  <si>
    <t>20.1</t>
  </si>
  <si>
    <t>Federal, State, and Local Government (OES Designation)</t>
  </si>
  <si>
    <t>A, D</t>
  </si>
  <si>
    <t>Agriculture, Forestry, Fishing and Hunting</t>
  </si>
  <si>
    <t>Mining, Quarrying, and Oil and Gas Extraction</t>
  </si>
  <si>
    <t>Construction</t>
  </si>
  <si>
    <t>Manufacturing</t>
  </si>
  <si>
    <t>Wholesale Trade</t>
  </si>
  <si>
    <t>Retail Trade</t>
  </si>
  <si>
    <t>Transportation and Warehousing</t>
  </si>
  <si>
    <t>E, I, D</t>
  </si>
  <si>
    <t>Information</t>
  </si>
  <si>
    <t>Finance and Insurance</t>
  </si>
  <si>
    <t>H, I</t>
  </si>
  <si>
    <t>Real Estate and Rental and Leasing</t>
  </si>
  <si>
    <t>I, E</t>
  </si>
  <si>
    <t>Administrative and Support and Waste Management and Remediation Services</t>
  </si>
  <si>
    <t>Health Care and Social Assistance</t>
  </si>
  <si>
    <t>Arts, Entertainment, and Recreation</t>
  </si>
  <si>
    <t>G, I</t>
  </si>
  <si>
    <t>Accommodation and Food Services</t>
  </si>
  <si>
    <t>Other Services (except Federal, State, and Local Government)</t>
  </si>
  <si>
    <t>Public Administration, Federal, State, and Local Government</t>
  </si>
  <si>
    <t>US Workforce</t>
  </si>
  <si>
    <t>Master lookup Key</t>
  </si>
  <si>
    <t>BLS lookup key</t>
  </si>
  <si>
    <t>999200</t>
  </si>
  <si>
    <t>999300</t>
  </si>
  <si>
    <t>NAICS Sector</t>
  </si>
  <si>
    <t>NAICS 3-digit industry</t>
  </si>
  <si>
    <t>NAICS 4-digit industry</t>
  </si>
  <si>
    <t>BLS/EEOC
lookup code</t>
  </si>
  <si>
    <t>Headcount</t>
  </si>
  <si>
    <t>US</t>
  </si>
  <si>
    <t>STD wage replacement rate</t>
  </si>
  <si>
    <t>LTD wage replacement rate</t>
  </si>
  <si>
    <t>fips</t>
  </si>
  <si>
    <t>state</t>
  </si>
  <si>
    <t>abbrev</t>
  </si>
  <si>
    <t>Waiting period (days)</t>
  </si>
  <si>
    <t>Wage-replacement percent</t>
  </si>
  <si>
    <t>Max weekly benefit</t>
  </si>
  <si>
    <t>Labor force</t>
  </si>
  <si>
    <t>Total:</t>
  </si>
  <si>
    <t>-- Select a State --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</si>
  <si>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</si>
  <si>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</si>
  <si>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</si>
  <si>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</si>
  <si>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</si>
  <si>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</si>
  <si>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</si>
  <si>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</si>
  <si>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</si>
  <si>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</si>
  <si>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</si>
  <si>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</si>
  <si>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</si>
  <si>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</si>
  <si>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</si>
  <si>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</si>
  <si>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</si>
  <si>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</si>
  <si>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</si>
  <si>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</si>
  <si>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</si>
  <si>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</si>
  <si>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</si>
  <si>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</si>
  <si>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</si>
  <si>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</si>
  <si>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</si>
  <si>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</si>
  <si>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</si>
  <si>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</si>
  <si>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</si>
  <si>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</si>
  <si>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</si>
  <si>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</si>
  <si>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</si>
  <si>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</si>
  <si>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</si>
  <si>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</si>
  <si>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</si>
  <si>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</si>
  <si>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</si>
  <si>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</si>
  <si>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</si>
  <si>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</si>
  <si>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</si>
  <si>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</si>
  <si>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</si>
  <si>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</si>
  <si>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</si>
  <si>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</si>
  <si>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</si>
  <si>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</si>
  <si>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</si>
  <si>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</si>
  <si>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</si>
  <si>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</si>
  <si>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</si>
  <si>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</si>
  <si>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</si>
  <si>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</si>
  <si>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</si>
  <si>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</si>
  <si>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</si>
  <si>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</si>
  <si>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</si>
  <si>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</si>
  <si>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</si>
  <si>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</si>
  <si>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</si>
  <si>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</si>
  <si>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</si>
  <si>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</si>
  <si>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</si>
  <si>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</si>
  <si>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</si>
  <si>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</si>
  <si>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</si>
  <si>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</si>
  <si>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</si>
  <si>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</si>
  <si>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</si>
  <si>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</si>
  <si>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</si>
  <si>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</si>
  <si>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</si>
  <si>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</si>
  <si>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</si>
  <si>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</si>
  <si>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</si>
  <si>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</si>
  <si>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</si>
  <si>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</si>
  <si>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</si>
  <si>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</si>
  <si>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 Islands</t>
  </si>
  <si>
    <t>VI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</si>
  <si>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</si>
  <si>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</si>
  <si>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</si>
  <si>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</si>
  <si>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</si>
  <si>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</si>
  <si>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</si>
  <si>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</si>
  <si>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</si>
  <si>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</si>
  <si>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% full-time workers</t>
  </si>
  <si>
    <t>State Workers Compensation Section</t>
  </si>
  <si>
    <t>% of EEs with paid sick days</t>
  </si>
  <si>
    <t>Total wages and benefits</t>
  </si>
  <si>
    <t>Total wages paid to employees</t>
  </si>
  <si>
    <t>REQUIRED INFORMATION</t>
  </si>
  <si>
    <t>OPTIONAL INFORMATION</t>
  </si>
  <si>
    <t>% of EEs enrolled in STD plan</t>
  </si>
  <si>
    <t>% of EEs enrolled in LTD plan</t>
  </si>
  <si>
    <t>Industry Title</t>
  </si>
  <si>
    <t>NAICS used</t>
  </si>
  <si>
    <t>Source for State WC laws</t>
  </si>
  <si>
    <t>STD maximum weekly benefit</t>
  </si>
  <si>
    <t>LTD maximum monthly benefit</t>
  </si>
  <si>
    <t>% of employees who are female</t>
  </si>
  <si>
    <t>% of employees aged 18-34</t>
  </si>
  <si>
    <t>% of employees aged 55+</t>
  </si>
  <si>
    <t>Demographic characteristics</t>
  </si>
  <si>
    <t>FOR WC: IF all or most of your employees work in a single state, select from the pull-down list. Make no selection otherwise.</t>
  </si>
  <si>
    <t>OCCUPATIONAL CHARACTERISTICS</t>
  </si>
  <si>
    <t>% of employees in each EEO occupation class:</t>
  </si>
  <si>
    <t>Class 1 (officials &amp; managers)</t>
  </si>
  <si>
    <t>Class 2 (professionals)</t>
  </si>
  <si>
    <t>Class 3 (technicians)</t>
  </si>
  <si>
    <t>Class 4 (sales workers)</t>
  </si>
  <si>
    <t>Class 5 (administrative support)</t>
  </si>
  <si>
    <t>Class 6 (skilled crafts &amp; repairs)</t>
  </si>
  <si>
    <t>Class 7 (operators)</t>
  </si>
  <si>
    <t>Class 8 (laborers)</t>
  </si>
  <si>
    <t>Class 9 (service workers)</t>
  </si>
  <si>
    <t>Name of organization:</t>
  </si>
  <si>
    <t>Data input sheet</t>
  </si>
  <si>
    <t>Select an industry at the Sector, 3-digit, or 4-digit level</t>
  </si>
  <si>
    <t>Total headcount (all U.S. employees)</t>
  </si>
  <si>
    <t>The following optional fields are for FCE only</t>
  </si>
  <si>
    <t>What is the basis for estimating your GH costs?</t>
  </si>
  <si>
    <t>If estimating treatment costs:</t>
  </si>
  <si>
    <t>How many employees are enrolled in GH benefits?</t>
  </si>
  <si>
    <t>How many employees' spouses are enrolled in GH benefits?</t>
  </si>
  <si>
    <t>How many dependent minors are enrolled in GH benefits?</t>
  </si>
  <si>
    <t>What is the approximate share of treatment costs paid by your insurance plan (excluding patients' deductibles, copays, etc.)?</t>
  </si>
  <si>
    <t>If estimating employers' share of insurance premiums:</t>
  </si>
  <si>
    <t>How many employees are enrolled in a plan that only covers themselves?</t>
  </si>
  <si>
    <t>How many employees are enrolled in a plan that also covers their family members?</t>
  </si>
  <si>
    <t>If providing your own health care benefits costs:</t>
  </si>
  <si>
    <t>Total spending for health care benefits (as defined by report user)</t>
  </si>
  <si>
    <t>HEALTH CARE COSTS BASIS</t>
  </si>
  <si>
    <t>I want an estimate of the employer's share of insurance premiums</t>
  </si>
  <si>
    <t>I will provide my own health care benefits costs</t>
  </si>
  <si>
    <t>Q1</t>
  </si>
  <si>
    <t>Q2</t>
  </si>
  <si>
    <t>Q3</t>
  </si>
  <si>
    <t>Q4</t>
  </si>
  <si>
    <t/>
  </si>
  <si>
    <t>Leave blank</t>
  </si>
  <si>
    <t>%</t>
  </si>
  <si>
    <t>Dollars</t>
  </si>
  <si>
    <t>7225</t>
  </si>
  <si>
    <t>Restaurants and Other Eating Places</t>
  </si>
  <si>
    <t>State Government (excl. schools &amp; hospitals)</t>
  </si>
  <si>
    <t>Local Government (excl. schools &amp; hospitals)</t>
  </si>
  <si>
    <t>Group Health Benefits (GH) - CHOOSE ONE DROP DOWN OPTION FOR INSTRUCTIONS ON WHICH DATA TO COLLECT</t>
  </si>
  <si>
    <t>Disability plan characteristics</t>
  </si>
  <si>
    <t>I want an estimate of medical &amp; pharmacy treatment costs (excl. admin. costs)</t>
  </si>
  <si>
    <r>
      <rPr>
        <sz val="10"/>
        <color rgb="FFFF0000"/>
        <rFont val="Wingdings"/>
        <charset val="2"/>
      </rPr>
      <t>ç</t>
    </r>
    <r>
      <rPr>
        <sz val="10"/>
        <color rgb="FFFF0000"/>
        <rFont val="Arial"/>
        <family val="2"/>
      </rPr>
      <t>REVIEW THE DROP DOWN OPTIONS BEFORE PROCEEDING</t>
    </r>
  </si>
  <si>
    <t>% of employees aged 35-54</t>
  </si>
  <si>
    <t>Snapshot of Chronic Conditions</t>
  </si>
  <si>
    <t>Version Beta 5.2.0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</si>
</sst>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36" x14ac:knownFonts="1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u/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  <scheme val="minor"/>
    </font>
    <font>
      <b/>
      <sz val="48"/>
      <color theme="3"/>
      <name val="Whitney Book"/>
      <family val="3"/>
    </font>
    <font>
      <b/>
      <sz val="10"/>
      <color theme="3"/>
      <name val="Arial"/>
      <family val="2"/>
      <scheme val="minor"/>
    </font>
    <font>
      <b/>
      <sz val="16"/>
      <color theme="3"/>
      <name val="Arial"/>
      <family val="2"/>
    </font>
    <font>
      <b/>
      <sz val="18"/>
      <color theme="3"/>
      <name val="Arial"/>
      <family val="2"/>
      <scheme val="minor"/>
    </font>
    <font>
      <b/>
      <sz val="10"/>
      <color theme="3"/>
      <name val="Arial"/>
      <family val="2"/>
    </font>
    <font>
      <sz val="9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6"/>
      <color theme="3"/>
      <name val="Arial"/>
      <family val="2"/>
      <scheme val="minor"/>
    </font>
    <font>
      <b/>
      <i/>
      <sz val="10"/>
      <color theme="3"/>
      <name val="Arial"/>
      <family val="2"/>
    </font>
    <font>
      <i/>
      <sz val="14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b/>
      <i/>
      <sz val="18"/>
      <color theme="3"/>
      <name val="Arial"/>
      <family val="2"/>
    </font>
    <font>
      <i/>
      <sz val="8"/>
      <color theme="3"/>
      <name val="Arial"/>
      <family val="2"/>
      <scheme val="minor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1" applyFont="1"/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1" applyNumberFormat="1" applyFont="1"/>
    <xf numFmtId="165" fontId="7" fillId="0" borderId="0" xfId="2" applyNumberFormat="1" applyFont="1"/>
    <xf numFmtId="0" fontId="8" fillId="0" borderId="0" xfId="0" applyFont="1"/>
    <xf numFmtId="0" fontId="8" fillId="0" borderId="0" xfId="0" quotePrefix="1" applyFont="1"/>
    <xf numFmtId="1" fontId="8" fillId="0" borderId="0" xfId="0" applyNumberFormat="1" applyFont="1"/>
    <xf numFmtId="1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12" fillId="0" borderId="6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right"/>
    </xf>
    <xf numFmtId="0" fontId="12" fillId="0" borderId="0" xfId="0" applyFont="1"/>
    <xf numFmtId="2" fontId="8" fillId="0" borderId="0" xfId="0" applyNumberFormat="1" applyFont="1"/>
    <xf numFmtId="164" fontId="8" fillId="0" borderId="0" xfId="0" applyNumberFormat="1" applyFont="1"/>
    <xf numFmtId="3" fontId="8" fillId="0" borderId="6" xfId="0" applyNumberFormat="1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2" fontId="8" fillId="0" borderId="9" xfId="0" applyNumberFormat="1" applyFont="1" applyBorder="1"/>
    <xf numFmtId="164" fontId="8" fillId="0" borderId="9" xfId="0" applyNumberFormat="1" applyFont="1" applyBorder="1"/>
    <xf numFmtId="3" fontId="8" fillId="0" borderId="10" xfId="0" applyNumberFormat="1" applyFont="1" applyBorder="1"/>
    <xf numFmtId="0" fontId="6" fillId="0" borderId="2" xfId="1" applyFont="1" applyBorder="1"/>
    <xf numFmtId="0" fontId="0" fillId="0" borderId="7" xfId="0" applyBorder="1"/>
    <xf numFmtId="0" fontId="0" fillId="0" borderId="8" xfId="0" applyBorder="1"/>
    <xf numFmtId="1" fontId="6" fillId="0" borderId="0" xfId="1" applyNumberFormat="1" applyFont="1" applyAlignment="1">
      <alignment horizontal="center"/>
    </xf>
    <xf numFmtId="1" fontId="7" fillId="0" borderId="0" xfId="2" applyNumberFormat="1" applyFont="1" applyAlignment="1">
      <alignment horizont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164" fontId="0" fillId="0" borderId="0" xfId="0" applyNumberFormat="1"/>
    <xf numFmtId="9" fontId="24" fillId="0" borderId="0" xfId="12" applyFont="1" applyAlignment="1">
      <alignment horizontal="left"/>
    </xf>
    <xf numFmtId="164" fontId="24" fillId="0" borderId="0" xfId="12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13" fillId="0" borderId="0" xfId="15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quotePrefix="1"/>
    <xf numFmtId="3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3" fontId="25" fillId="0" borderId="0" xfId="0" applyNumberFormat="1" applyFont="1" applyAlignment="1">
      <alignment horizontal="left"/>
    </xf>
    <xf numFmtId="0" fontId="6" fillId="0" borderId="0" xfId="1" applyFont="1" applyAlignment="1">
      <alignment horizontal="center" wrapText="1"/>
    </xf>
    <xf numFmtId="0" fontId="23" fillId="0" borderId="0" xfId="0" applyFont="1"/>
    <xf numFmtId="0" fontId="22" fillId="0" borderId="0" xfId="0" applyFont="1" applyAlignment="1">
      <alignment horizontal="center" vertical="center"/>
    </xf>
    <xf numFmtId="0" fontId="27" fillId="0" borderId="0" xfId="0" applyFont="1"/>
    <xf numFmtId="3" fontId="0" fillId="0" borderId="0" xfId="0" applyNumberFormat="1" applyProtection="1">
      <protection locked="0"/>
    </xf>
    <xf numFmtId="9" fontId="29" fillId="0" borderId="0" xfId="12" applyFont="1" applyAlignment="1">
      <alignment horizontal="left" vertical="top" wrapText="1"/>
    </xf>
    <xf numFmtId="0" fontId="0" fillId="0" borderId="0" xfId="0" applyAlignment="1">
      <alignment horizontal="right"/>
    </xf>
    <xf numFmtId="9" fontId="28" fillId="0" borderId="0" xfId="12" applyFont="1" applyAlignment="1">
      <alignment horizontal="left" vertical="top"/>
    </xf>
    <xf numFmtId="3" fontId="24" fillId="0" borderId="0" xfId="12" applyNumberFormat="1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31" fillId="0" borderId="0" xfId="0" applyFont="1" applyAlignment="1">
      <alignment horizontal="right" vertical="top"/>
    </xf>
    <xf numFmtId="0" fontId="32" fillId="0" borderId="0" xfId="0" applyFont="1" applyAlignment="1">
      <alignment horizontal="left"/>
    </xf>
    <xf numFmtId="0" fontId="32" fillId="0" borderId="0" xfId="0" applyFont="1"/>
    <xf numFmtId="0" fontId="30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/>
    <xf numFmtId="0" fontId="23" fillId="0" borderId="0" xfId="0" applyFont="1"/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12" fillId="2" borderId="12" xfId="0" applyFont="1" applyFill="1" applyBorder="1" applyAlignment="1" applyProtection="1">
      <alignment horizontal="left" vertical="center" shrinkToFit="1"/>
      <protection locked="0"/>
    </xf>
    <xf numFmtId="0" fontId="12" fillId="2" borderId="13" xfId="0" applyFont="1" applyFill="1" applyBorder="1" applyAlignment="1" applyProtection="1">
      <alignment horizontal="left" vertical="center" shrinkToFit="1"/>
      <protection locked="0"/>
    </xf>
    <xf numFmtId="0" fontId="12" fillId="2" borderId="14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center" vertical="center"/>
    </xf>
    <xf numFmtId="164" fontId="0" fillId="2" borderId="1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4" fillId="0" borderId="15" xfId="0" applyFont="1" applyBorder="1" applyAlignment="1">
      <alignment wrapText="1"/>
    </xf>
    <xf numFmtId="0" fontId="34" fillId="0" borderId="0" xfId="0" applyFont="1" applyAlignment="1">
      <alignment wrapText="1"/>
    </xf>
    <xf numFmtId="0" fontId="17" fillId="0" borderId="0" xfId="0" applyFont="1" applyAlignment="1">
      <alignment horizontal="left"/>
    </xf>
    <xf numFmtId="3" fontId="0" fillId="2" borderId="11" xfId="0" applyNumberFormat="1" applyFill="1" applyBorder="1" applyAlignment="1" applyProtection="1">
      <alignment vertical="top" wrapText="1"/>
      <protection locked="0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</cellXfs>
  <cellStyles count="21">
    <cellStyle name="Currency 2" xfId="3" xr:uid="{00000000-0005-0000-0000-000000000000}"/>
    <cellStyle name="Currency 2 2" xfId="17" xr:uid="{00000000-0005-0000-0000-000001000000}"/>
    <cellStyle name="Currency 3" xfId="4" xr:uid="{00000000-0005-0000-0000-000002000000}"/>
    <cellStyle name="Hyperlink" xfId="15" builtinId="8"/>
    <cellStyle name="Hyperlink 2" xfId="18" xr:uid="{00000000-0005-0000-0000-000004000000}"/>
    <cellStyle name="Normal" xfId="0" builtinId="0"/>
    <cellStyle name="Normal 2" xfId="1" xr:uid="{00000000-0005-0000-0000-000006000000}"/>
    <cellStyle name="Normal 2 2" xfId="5" xr:uid="{00000000-0005-0000-0000-000007000000}"/>
    <cellStyle name="Normal 2 3" xfId="16" xr:uid="{00000000-0005-0000-0000-000008000000}"/>
    <cellStyle name="Normal 3" xfId="6" xr:uid="{00000000-0005-0000-0000-000009000000}"/>
    <cellStyle name="Normal 4" xfId="7" xr:uid="{00000000-0005-0000-0000-00000A000000}"/>
    <cellStyle name="Normal 4 2" xfId="8" xr:uid="{00000000-0005-0000-0000-00000B000000}"/>
    <cellStyle name="Normal 5" xfId="9" xr:uid="{00000000-0005-0000-0000-00000C000000}"/>
    <cellStyle name="Normal 6" xfId="10" xr:uid="{00000000-0005-0000-0000-00000D000000}"/>
    <cellStyle name="Normal 7" xfId="13" xr:uid="{00000000-0005-0000-0000-00000E000000}"/>
    <cellStyle name="Normal 8" xfId="19" xr:uid="{00000000-0005-0000-0000-00000F000000}"/>
    <cellStyle name="Percent" xfId="12" builtinId="5"/>
    <cellStyle name="Percent 2" xfId="2" xr:uid="{00000000-0005-0000-0000-000011000000}"/>
    <cellStyle name="Percent 3" xfId="11" xr:uid="{00000000-0005-0000-0000-000012000000}"/>
    <cellStyle name="Percent 4" xfId="14" xr:uid="{00000000-0005-0000-0000-000013000000}"/>
    <cellStyle name="Percent 5" xfId="20" xr:uid="{00000000-0005-0000-0000-000014000000}"/>
  </cellStyles>
  <dxfs count="2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978465</xdr:colOff>
      <xdr:row>3</xdr:row>
      <xdr:rowOff>154305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78589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IBI Brian Template">
  <a:themeElements>
    <a:clrScheme name="IBI Brand Boo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E132D"/>
      </a:accent1>
      <a:accent2>
        <a:srgbClr val="F8981D"/>
      </a:accent2>
      <a:accent3>
        <a:srgbClr val="FFCF00"/>
      </a:accent3>
      <a:accent4>
        <a:srgbClr val="3F8639"/>
      </a:accent4>
      <a:accent5>
        <a:srgbClr val="008BCA"/>
      </a:accent5>
      <a:accent6>
        <a:srgbClr val="CBC1B6"/>
      </a:accent6>
      <a:hlink>
        <a:srgbClr val="0000FF"/>
      </a:hlink>
      <a:folHlink>
        <a:srgbClr val="800080"/>
      </a:folHlink>
    </a:clrScheme>
    <a:fontScheme name="Default Desig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Default Desig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si.org/research/2012/report-workers-compensation-benefits-coverage-costs-201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K99"/>
  <sheetViews>
    <sheetView showGridLines="0" tabSelected="1" zoomScaleNormal="100" workbookViewId="0">
      <selection activeCell="E32" sqref="E32"/>
    </sheetView>
  </sheetViews>
  <sheetFormatPr defaultRowHeight="12.75" x14ac:dyDescent="0.2"/>
  <cols>
    <col min="1" max="1" width="2.85546875" customWidth="1"/>
    <col min="2" max="3" width="15" customWidth="1"/>
    <col min="4" max="4" width="14.5703125" bestFit="1" customWidth="1"/>
    <col min="5" max="5" width="17.5703125" bestFit="1" customWidth="1"/>
    <col min="6" max="6" width="16.85546875" bestFit="1" customWidth="1"/>
    <col min="7" max="7" width="15.85546875" bestFit="1" customWidth="1"/>
    <col min="8" max="9" width="9.140625" customWidth="1"/>
  </cols>
  <sheetData>
    <row r="1" spans="2:9" s="7" customFormat="1" ht="12.75" customHeight="1" x14ac:dyDescent="0.2">
      <c r="B1"/>
      <c r="C1"/>
      <c r="D1" s="70" t="s">
        <v>1411</v>
      </c>
      <c r="E1" s="70"/>
      <c r="F1" s="70"/>
      <c r="G1" s="70"/>
      <c r="H1" s="38"/>
      <c r="I1" s="38"/>
    </row>
    <row r="2" spans="2:9" s="7" customFormat="1" ht="12.75" customHeight="1" x14ac:dyDescent="0.2">
      <c r="B2"/>
      <c r="C2"/>
      <c r="D2" s="70"/>
      <c r="E2" s="70"/>
      <c r="F2" s="70"/>
      <c r="G2" s="70"/>
      <c r="H2" s="38"/>
      <c r="I2" s="38"/>
    </row>
    <row r="3" spans="2:9" s="7" customFormat="1" ht="12.75" customHeight="1" x14ac:dyDescent="0.2">
      <c r="B3"/>
      <c r="C3"/>
      <c r="D3" s="71" t="s">
        <v>1376</v>
      </c>
      <c r="E3" s="71"/>
      <c r="F3" s="71"/>
      <c r="G3" s="71"/>
      <c r="H3" s="38"/>
      <c r="I3" s="38"/>
    </row>
    <row r="4" spans="2:9" s="7" customFormat="1" ht="12.75" customHeight="1" x14ac:dyDescent="0.2">
      <c r="B4"/>
      <c r="C4"/>
      <c r="D4" s="71"/>
      <c r="E4" s="71"/>
      <c r="F4" s="71"/>
      <c r="G4" s="71"/>
      <c r="H4" s="38"/>
      <c r="I4" s="38"/>
    </row>
    <row r="5" spans="2:9" s="7" customFormat="1" ht="12.75" customHeight="1" x14ac:dyDescent="0.2">
      <c r="B5"/>
      <c r="C5"/>
      <c r="D5" s="54"/>
      <c r="E5" s="54"/>
      <c r="F5" s="54"/>
      <c r="G5" s="64" t="s">
        <v>1412</v>
      </c>
      <c r="H5" s="38"/>
      <c r="I5" s="38"/>
    </row>
    <row r="6" spans="2:9" ht="12.75" customHeight="1" x14ac:dyDescent="0.2">
      <c r="B6" s="53" t="s">
        <v>1375</v>
      </c>
      <c r="D6" s="77"/>
      <c r="E6" s="78"/>
      <c r="F6" s="78"/>
      <c r="G6" s="79"/>
      <c r="H6" s="38"/>
      <c r="I6" s="36"/>
    </row>
    <row r="7" spans="2:9" ht="12.75" hidden="1" customHeight="1" x14ac:dyDescent="0.2">
      <c r="E7" s="36"/>
      <c r="F7" s="36"/>
      <c r="G7" s="36"/>
      <c r="H7" s="36"/>
      <c r="I7" s="36"/>
    </row>
    <row r="8" spans="2:9" ht="12.75" hidden="1" customHeight="1" x14ac:dyDescent="0.2">
      <c r="B8" s="80" t="e">
        <f>IF(#REF!/1000&gt;1,"FULL COST SUMMARY: "&amp;TEXT(#REF!/(#REF!*1000),"$0.0")&amp;" "&amp;VLOOKUP(#REF!*1000,#REF!,2,FALSE),"FULL COST SUMMARY: "&amp;TEXT(#REF!,"$#,0.0")&amp;" "&amp;#REF!)</f>
        <v>#REF!</v>
      </c>
      <c r="C8" s="80"/>
      <c r="D8" s="80"/>
      <c r="E8" s="80"/>
      <c r="F8" s="80"/>
      <c r="G8" s="80"/>
      <c r="H8" s="36"/>
      <c r="I8" s="36"/>
    </row>
    <row r="9" spans="2:9" ht="12.75" hidden="1" customHeight="1" x14ac:dyDescent="0.2">
      <c r="B9" s="80"/>
      <c r="C9" s="80"/>
      <c r="D9" s="80"/>
      <c r="E9" s="80"/>
      <c r="F9" s="80"/>
      <c r="G9" s="80"/>
      <c r="H9" s="36"/>
      <c r="I9" s="36"/>
    </row>
    <row r="10" spans="2:9" ht="12.75" customHeight="1" x14ac:dyDescent="0.2">
      <c r="E10" s="36"/>
      <c r="F10" s="36"/>
      <c r="G10" s="36"/>
      <c r="H10" s="36"/>
    </row>
    <row r="11" spans="2:9" ht="12.75" customHeight="1" x14ac:dyDescent="0.2">
      <c r="B11" s="73" t="s">
        <v>1350</v>
      </c>
      <c r="C11" s="73"/>
      <c r="D11" s="73"/>
      <c r="E11" s="73"/>
      <c r="F11" s="73"/>
      <c r="G11" s="73"/>
      <c r="H11" s="36"/>
    </row>
    <row r="12" spans="2:9" ht="12.75" customHeight="1" x14ac:dyDescent="0.2">
      <c r="B12" s="53"/>
      <c r="C12" s="53"/>
      <c r="D12" s="53"/>
      <c r="E12" s="53"/>
      <c r="F12" s="53"/>
      <c r="G12" s="53"/>
      <c r="H12" s="36"/>
    </row>
    <row r="13" spans="2:9" ht="12.75" customHeight="1" x14ac:dyDescent="0.2">
      <c r="B13" s="55" t="s">
        <v>1377</v>
      </c>
      <c r="C13" s="53"/>
      <c r="D13" s="53"/>
      <c r="E13" s="53"/>
      <c r="F13" s="53"/>
      <c r="G13" s="53"/>
      <c r="H13" s="36"/>
    </row>
    <row r="14" spans="2:9" ht="12.75" customHeight="1" x14ac:dyDescent="0.2">
      <c r="H14" s="36"/>
    </row>
    <row r="15" spans="2:9" x14ac:dyDescent="0.2">
      <c r="B15" s="12" t="s">
        <v>1222</v>
      </c>
      <c r="C15" s="12"/>
      <c r="D15" s="12"/>
      <c r="E15" s="12"/>
      <c r="F15" s="13"/>
      <c r="G15" s="13"/>
    </row>
    <row r="16" spans="2:9" x14ac:dyDescent="0.2">
      <c r="B16" s="74" t="s">
        <v>3</v>
      </c>
      <c r="C16" s="75"/>
      <c r="D16" s="75"/>
      <c r="E16" s="75"/>
      <c r="F16" s="75"/>
      <c r="G16" s="76"/>
    </row>
    <row r="17" spans="2:7" x14ac:dyDescent="0.2">
      <c r="B17" s="13"/>
      <c r="C17" s="13"/>
      <c r="D17" s="13"/>
      <c r="E17" s="13"/>
      <c r="F17" s="13"/>
      <c r="G17" s="13"/>
    </row>
    <row r="18" spans="2:7" x14ac:dyDescent="0.2">
      <c r="B18" s="12" t="s">
        <v>1223</v>
      </c>
      <c r="C18" s="12"/>
      <c r="D18" s="12"/>
      <c r="E18" s="12"/>
      <c r="F18" s="13"/>
      <c r="G18" s="13"/>
    </row>
    <row r="19" spans="2:7" x14ac:dyDescent="0.2">
      <c r="B19" s="74" t="s">
        <v>5</v>
      </c>
      <c r="C19" s="75"/>
      <c r="D19" s="75"/>
      <c r="E19" s="75"/>
      <c r="F19" s="75"/>
      <c r="G19" s="76"/>
    </row>
    <row r="20" spans="2:7" x14ac:dyDescent="0.2">
      <c r="B20" s="13"/>
      <c r="C20" s="13"/>
      <c r="D20" s="13"/>
      <c r="E20" s="13"/>
      <c r="F20" s="13"/>
      <c r="G20" s="13"/>
    </row>
    <row r="21" spans="2:7" x14ac:dyDescent="0.2">
      <c r="B21" s="12" t="s">
        <v>1224</v>
      </c>
      <c r="C21" s="12"/>
      <c r="D21" s="12"/>
      <c r="E21" s="12"/>
      <c r="F21" s="13"/>
      <c r="G21" s="13"/>
    </row>
    <row r="22" spans="2:7" x14ac:dyDescent="0.2">
      <c r="B22" s="74" t="s">
        <v>6</v>
      </c>
      <c r="C22" s="75"/>
      <c r="D22" s="75"/>
      <c r="E22" s="75"/>
      <c r="F22" s="75"/>
      <c r="G22" s="76"/>
    </row>
    <row r="24" spans="2:7" x14ac:dyDescent="0.2">
      <c r="B24" t="s">
        <v>1378</v>
      </c>
      <c r="E24" s="48"/>
      <c r="F24" s="51" t="s">
        <v>1226</v>
      </c>
    </row>
    <row r="25" spans="2:7" x14ac:dyDescent="0.2">
      <c r="E25" s="56"/>
      <c r="F25" s="51"/>
    </row>
    <row r="26" spans="2:7" hidden="1" x14ac:dyDescent="0.2">
      <c r="E26" s="56"/>
      <c r="F26" s="51"/>
    </row>
    <row r="27" spans="2:7" x14ac:dyDescent="0.2">
      <c r="B27" s="73" t="s">
        <v>1351</v>
      </c>
      <c r="C27" s="73"/>
      <c r="D27" s="73"/>
      <c r="E27" s="73"/>
      <c r="F27" s="73"/>
      <c r="G27" s="73"/>
    </row>
    <row r="28" spans="2:7" x14ac:dyDescent="0.2">
      <c r="E28" s="56"/>
      <c r="F28" s="51"/>
    </row>
    <row r="29" spans="2:7" x14ac:dyDescent="0.2">
      <c r="B29" t="s">
        <v>1345</v>
      </c>
      <c r="E29" s="49"/>
      <c r="F29" s="40" t="s">
        <v>1400</v>
      </c>
      <c r="G29" t="str">
        <f>IF(AND(ISBLANK(E29)=FALSE,E29&lt;1,E29&gt;0),"Enter whole numbers","")</f>
        <v/>
      </c>
    </row>
    <row r="31" spans="2:7" x14ac:dyDescent="0.2">
      <c r="B31" s="72" t="s">
        <v>1348</v>
      </c>
      <c r="C31" s="72"/>
      <c r="D31" s="72"/>
      <c r="E31" s="50"/>
      <c r="F31" s="41" t="s">
        <v>1401</v>
      </c>
    </row>
    <row r="32" spans="2:7" x14ac:dyDescent="0.2">
      <c r="B32" s="14" t="s">
        <v>1349</v>
      </c>
      <c r="E32" s="50"/>
      <c r="F32" s="41" t="s">
        <v>1401</v>
      </c>
    </row>
    <row r="33" spans="2:7" x14ac:dyDescent="0.2">
      <c r="B33" s="14"/>
      <c r="E33" s="39"/>
    </row>
    <row r="34" spans="2:7" x14ac:dyDescent="0.2">
      <c r="B34" s="37" t="s">
        <v>1347</v>
      </c>
      <c r="E34" s="48"/>
      <c r="F34" s="57" t="s">
        <v>1400</v>
      </c>
      <c r="G34" t="str">
        <f>IF(AND(ISBLANK(E34)=FALSE,E34&lt;1,E34&gt;0),"Enter whole numbers","")</f>
        <v/>
      </c>
    </row>
    <row r="35" spans="2:7" x14ac:dyDescent="0.2">
      <c r="B35" s="37"/>
      <c r="E35" s="56"/>
      <c r="F35" s="57"/>
    </row>
    <row r="36" spans="2:7" ht="12.75" hidden="1" customHeight="1" x14ac:dyDescent="0.2">
      <c r="B36" s="42" t="s">
        <v>1362</v>
      </c>
      <c r="C36" s="44"/>
      <c r="D36" s="44"/>
      <c r="E36" s="39"/>
    </row>
    <row r="37" spans="2:7" ht="12.75" hidden="1" customHeight="1" x14ac:dyDescent="0.2">
      <c r="B37" s="37" t="s">
        <v>1359</v>
      </c>
      <c r="C37" s="44"/>
      <c r="D37" s="44"/>
      <c r="E37" s="48"/>
      <c r="F37" s="40" t="s">
        <v>1400</v>
      </c>
      <c r="G37" t="str">
        <f>IF(AND(ISBLANK(E37)=FALSE,E37&lt;1,E37&gt;0),"Enter whole numbers","")</f>
        <v/>
      </c>
    </row>
    <row r="38" spans="2:7" ht="12.75" hidden="1" customHeight="1" x14ac:dyDescent="0.2">
      <c r="B38" s="37" t="s">
        <v>1360</v>
      </c>
      <c r="C38" s="44"/>
      <c r="D38" s="44"/>
      <c r="E38" s="48"/>
      <c r="F38" s="40" t="s">
        <v>1400</v>
      </c>
      <c r="G38" s="82" t="str">
        <f>IF(AND(COUNTBLANK(E38:E40)&lt;3,SUM(E38:E40)&lt;&gt;100),"Age categories must sum to 100%","")</f>
        <v/>
      </c>
    </row>
    <row r="39" spans="2:7" ht="12.75" hidden="1" customHeight="1" x14ac:dyDescent="0.2">
      <c r="B39" s="37" t="s">
        <v>1410</v>
      </c>
      <c r="C39" s="44"/>
      <c r="D39" s="44"/>
      <c r="E39" s="48"/>
      <c r="F39" s="40" t="s">
        <v>1400</v>
      </c>
      <c r="G39" s="82"/>
    </row>
    <row r="40" spans="2:7" ht="12.75" hidden="1" customHeight="1" x14ac:dyDescent="0.2">
      <c r="B40" s="37" t="s">
        <v>1361</v>
      </c>
      <c r="C40" s="44"/>
      <c r="D40" s="44"/>
      <c r="E40" s="48"/>
      <c r="F40" s="40" t="s">
        <v>1400</v>
      </c>
      <c r="G40" s="82"/>
    </row>
    <row r="41" spans="2:7" ht="12.75" hidden="1" customHeight="1" x14ac:dyDescent="0.2">
      <c r="B41" s="37"/>
      <c r="C41" s="44"/>
      <c r="D41" s="44"/>
      <c r="E41" s="46"/>
      <c r="F41" s="40"/>
      <c r="G41" s="45"/>
    </row>
    <row r="42" spans="2:7" ht="12.75" hidden="1" customHeight="1" x14ac:dyDescent="0.2">
      <c r="B42" s="42" t="s">
        <v>1364</v>
      </c>
      <c r="C42" s="44"/>
      <c r="D42" s="44"/>
      <c r="E42" s="46"/>
      <c r="F42" s="40"/>
      <c r="G42" s="45"/>
    </row>
    <row r="43" spans="2:7" ht="12.75" hidden="1" customHeight="1" x14ac:dyDescent="0.2">
      <c r="B43" s="42" t="s">
        <v>1365</v>
      </c>
      <c r="C43" s="44"/>
      <c r="D43" s="44"/>
      <c r="E43" s="46"/>
      <c r="F43" s="40"/>
      <c r="G43" s="45"/>
    </row>
    <row r="44" spans="2:7" ht="12.75" hidden="1" customHeight="1" x14ac:dyDescent="0.2">
      <c r="B44" s="37" t="s">
        <v>1366</v>
      </c>
      <c r="C44" s="44"/>
      <c r="D44" s="44"/>
      <c r="E44" s="48"/>
      <c r="F44" s="40" t="s">
        <v>1400</v>
      </c>
      <c r="G44" s="82" t="str">
        <f>IF(AND(COUNTBLANK(E44:E52)&lt;9,SUM(E44:E52)&lt;&gt;100),"Occ. classes must sum to 100%","")</f>
        <v/>
      </c>
    </row>
    <row r="45" spans="2:7" ht="12.75" hidden="1" customHeight="1" x14ac:dyDescent="0.2">
      <c r="B45" s="37" t="s">
        <v>1367</v>
      </c>
      <c r="C45" s="44"/>
      <c r="D45" s="44"/>
      <c r="E45" s="48"/>
      <c r="F45" s="40" t="s">
        <v>1400</v>
      </c>
      <c r="G45" s="82"/>
    </row>
    <row r="46" spans="2:7" ht="12.75" hidden="1" customHeight="1" x14ac:dyDescent="0.2">
      <c r="B46" s="37" t="s">
        <v>1368</v>
      </c>
      <c r="C46" s="44"/>
      <c r="D46" s="44"/>
      <c r="E46" s="48"/>
      <c r="F46" s="40" t="s">
        <v>1400</v>
      </c>
      <c r="G46" s="82"/>
    </row>
    <row r="47" spans="2:7" ht="12.75" hidden="1" customHeight="1" x14ac:dyDescent="0.2">
      <c r="B47" s="37" t="s">
        <v>1369</v>
      </c>
      <c r="C47" s="44"/>
      <c r="D47" s="44"/>
      <c r="E47" s="48"/>
      <c r="F47" s="40" t="s">
        <v>1400</v>
      </c>
      <c r="G47" s="45"/>
    </row>
    <row r="48" spans="2:7" ht="12.75" hidden="1" customHeight="1" x14ac:dyDescent="0.2">
      <c r="B48" s="37" t="s">
        <v>1370</v>
      </c>
      <c r="C48" s="44"/>
      <c r="D48" s="44"/>
      <c r="E48" s="48"/>
      <c r="F48" s="40" t="s">
        <v>1400</v>
      </c>
      <c r="G48" s="45"/>
    </row>
    <row r="49" spans="2:7" ht="12.75" hidden="1" customHeight="1" x14ac:dyDescent="0.2">
      <c r="B49" s="37" t="s">
        <v>1371</v>
      </c>
      <c r="C49" s="44"/>
      <c r="D49" s="44"/>
      <c r="E49" s="48"/>
      <c r="F49" s="40" t="s">
        <v>1400</v>
      </c>
      <c r="G49" s="45"/>
    </row>
    <row r="50" spans="2:7" ht="12.75" hidden="1" customHeight="1" x14ac:dyDescent="0.2">
      <c r="B50" s="37" t="s">
        <v>1372</v>
      </c>
      <c r="C50" s="44"/>
      <c r="D50" s="44"/>
      <c r="E50" s="48"/>
      <c r="F50" s="40" t="s">
        <v>1400</v>
      </c>
      <c r="G50" s="45"/>
    </row>
    <row r="51" spans="2:7" ht="12.75" hidden="1" customHeight="1" x14ac:dyDescent="0.2">
      <c r="B51" s="37" t="s">
        <v>1373</v>
      </c>
      <c r="C51" s="44"/>
      <c r="D51" s="44"/>
      <c r="E51" s="48"/>
      <c r="F51" s="40" t="s">
        <v>1400</v>
      </c>
      <c r="G51" s="45"/>
    </row>
    <row r="52" spans="2:7" ht="12.75" hidden="1" customHeight="1" x14ac:dyDescent="0.2">
      <c r="B52" s="37" t="s">
        <v>1374</v>
      </c>
      <c r="C52" s="44"/>
      <c r="D52" s="44"/>
      <c r="E52" s="48"/>
      <c r="F52" s="40" t="s">
        <v>1400</v>
      </c>
      <c r="G52" s="45"/>
    </row>
    <row r="53" spans="2:7" hidden="1" x14ac:dyDescent="0.2">
      <c r="B53" s="67" t="s">
        <v>1379</v>
      </c>
      <c r="C53" s="67"/>
      <c r="D53" s="67"/>
      <c r="E53" s="67"/>
      <c r="F53" s="67"/>
      <c r="G53" s="67"/>
    </row>
    <row r="54" spans="2:7" hidden="1" x14ac:dyDescent="0.2">
      <c r="B54" s="67"/>
      <c r="C54" s="67"/>
      <c r="D54" s="67"/>
      <c r="E54" s="67"/>
      <c r="F54" s="67"/>
      <c r="G54" s="67"/>
    </row>
    <row r="55" spans="2:7" hidden="1" x14ac:dyDescent="0.2"/>
    <row r="56" spans="2:7" hidden="1" x14ac:dyDescent="0.2">
      <c r="B56" s="42" t="s">
        <v>1407</v>
      </c>
    </row>
    <row r="57" spans="2:7" ht="12.75" hidden="1" customHeight="1" x14ac:dyDescent="0.2">
      <c r="B57" s="37" t="s">
        <v>1352</v>
      </c>
      <c r="E57" s="48"/>
      <c r="F57" s="40" t="s">
        <v>1400</v>
      </c>
      <c r="G57" s="59"/>
    </row>
    <row r="58" spans="2:7" ht="12.75" hidden="1" customHeight="1" x14ac:dyDescent="0.2">
      <c r="B58" s="37" t="s">
        <v>1353</v>
      </c>
      <c r="E58" s="48"/>
      <c r="F58" s="40" t="s">
        <v>1400</v>
      </c>
      <c r="G58" s="59"/>
    </row>
    <row r="59" spans="2:7" ht="12.75" hidden="1" customHeight="1" x14ac:dyDescent="0.2">
      <c r="B59" s="37"/>
      <c r="E59" s="46"/>
      <c r="F59" s="40"/>
    </row>
    <row r="60" spans="2:7" hidden="1" x14ac:dyDescent="0.2">
      <c r="B60" s="37" t="s">
        <v>1228</v>
      </c>
      <c r="E60" s="48"/>
      <c r="F60" s="40" t="s">
        <v>1400</v>
      </c>
      <c r="G60" t="str">
        <f>IF(AND(ISBLANK(E60)=FALSE,E60&lt;1,E60&gt;0),"Enter whole numbers","")</f>
        <v/>
      </c>
    </row>
    <row r="61" spans="2:7" hidden="1" x14ac:dyDescent="0.2">
      <c r="B61" s="37" t="s">
        <v>1357</v>
      </c>
      <c r="D61" s="58"/>
      <c r="E61" s="50"/>
      <c r="F61" s="41" t="s">
        <v>1401</v>
      </c>
    </row>
    <row r="62" spans="2:7" hidden="1" x14ac:dyDescent="0.2">
      <c r="B62" s="37" t="s">
        <v>1229</v>
      </c>
      <c r="E62" s="48"/>
      <c r="F62" s="40" t="s">
        <v>1400</v>
      </c>
      <c r="G62" t="str">
        <f>IF(AND(ISBLANK(E62)=FALSE,E62&lt;1,E62&gt;0),"Enter whole numbers","")</f>
        <v/>
      </c>
    </row>
    <row r="63" spans="2:7" hidden="1" x14ac:dyDescent="0.2">
      <c r="B63" s="37" t="s">
        <v>1358</v>
      </c>
      <c r="E63" s="50"/>
      <c r="F63" s="41" t="s">
        <v>1401</v>
      </c>
    </row>
    <row r="64" spans="2:7" hidden="1" x14ac:dyDescent="0.2">
      <c r="B64" s="37"/>
      <c r="E64" s="39"/>
    </row>
    <row r="65" spans="2:11" hidden="1" x14ac:dyDescent="0.2">
      <c r="B65" s="83" t="s">
        <v>1363</v>
      </c>
      <c r="C65" s="83"/>
      <c r="D65" s="83"/>
      <c r="E65" s="81" t="s">
        <v>1238</v>
      </c>
      <c r="F65" s="81"/>
    </row>
    <row r="66" spans="2:11" hidden="1" x14ac:dyDescent="0.2">
      <c r="B66" s="83"/>
      <c r="C66" s="83"/>
      <c r="D66" s="83"/>
      <c r="E66" s="39"/>
    </row>
    <row r="67" spans="2:11" hidden="1" x14ac:dyDescent="0.2">
      <c r="B67" s="83"/>
      <c r="C67" s="83"/>
      <c r="D67" s="83"/>
      <c r="E67" s="39"/>
    </row>
    <row r="68" spans="2:11" hidden="1" x14ac:dyDescent="0.2">
      <c r="B68" s="44"/>
      <c r="C68" s="44"/>
      <c r="D68" s="44"/>
      <c r="E68" s="39"/>
    </row>
    <row r="69" spans="2:11" hidden="1" x14ac:dyDescent="0.2">
      <c r="B69" s="69" t="s">
        <v>1406</v>
      </c>
      <c r="C69" s="69"/>
      <c r="D69" s="69"/>
      <c r="E69" s="69"/>
      <c r="F69" s="69"/>
      <c r="G69" s="69"/>
    </row>
    <row r="70" spans="2:11" hidden="1" x14ac:dyDescent="0.2">
      <c r="B70" s="69"/>
      <c r="C70" s="69"/>
      <c r="D70" s="69"/>
      <c r="E70" s="69"/>
      <c r="F70" s="69"/>
      <c r="G70" s="69"/>
    </row>
    <row r="71" spans="2:11" hidden="1" x14ac:dyDescent="0.2">
      <c r="B71" s="37" t="s">
        <v>1380</v>
      </c>
      <c r="E71" s="87" t="s">
        <v>1393</v>
      </c>
      <c r="F71" s="87"/>
      <c r="G71" s="87"/>
      <c r="H71" s="84" t="s">
        <v>1409</v>
      </c>
      <c r="I71" s="85"/>
      <c r="J71" s="85"/>
      <c r="K71" s="85"/>
    </row>
    <row r="72" spans="2:11" hidden="1" x14ac:dyDescent="0.2">
      <c r="B72" s="65"/>
      <c r="C72" s="66"/>
      <c r="D72" s="66"/>
      <c r="E72" s="87"/>
      <c r="F72" s="87"/>
      <c r="G72" s="87"/>
      <c r="H72" s="84"/>
      <c r="I72" s="85"/>
      <c r="J72" s="85"/>
      <c r="K72" s="85"/>
    </row>
    <row r="73" spans="2:11" hidden="1" x14ac:dyDescent="0.2">
      <c r="B73" s="37"/>
      <c r="E73" s="60"/>
      <c r="F73" s="60"/>
      <c r="G73" s="60"/>
    </row>
    <row r="74" spans="2:11" hidden="1" x14ac:dyDescent="0.2">
      <c r="B74" s="86" t="str">
        <f>VLOOKUP(E71,healthlabel,2,FALSE)</f>
        <v>If providing your own health care benefits costs:</v>
      </c>
      <c r="C74" s="86"/>
      <c r="D74" s="86"/>
      <c r="E74" s="86"/>
      <c r="F74" s="46"/>
      <c r="G74" s="46"/>
    </row>
    <row r="75" spans="2:11" hidden="1" x14ac:dyDescent="0.2">
      <c r="B75" s="61" t="str">
        <f>VLOOKUP(E71,healthquestions,2,FALSE)</f>
        <v/>
      </c>
      <c r="C75" s="62"/>
      <c r="D75" s="62"/>
      <c r="E75" s="48"/>
      <c r="F75" s="60" t="str">
        <f>VLOOKUP(E71,healthunits,2,FALSE)</f>
        <v>Leave blank</v>
      </c>
      <c r="G75" s="46"/>
    </row>
    <row r="76" spans="2:11" hidden="1" x14ac:dyDescent="0.2">
      <c r="B76" s="61"/>
      <c r="C76" s="62"/>
      <c r="D76" s="62"/>
      <c r="E76" s="46"/>
      <c r="F76" s="60"/>
      <c r="G76" s="46"/>
    </row>
    <row r="77" spans="2:11" hidden="1" x14ac:dyDescent="0.2">
      <c r="B77" s="68" t="str">
        <f>VLOOKUP(E71,healthquestions,3,FALSE)</f>
        <v>Total spending for health care benefits (as defined by report user)</v>
      </c>
      <c r="C77" s="68"/>
      <c r="D77" s="68"/>
      <c r="E77" s="48"/>
      <c r="F77" s="60" t="str">
        <f>VLOOKUP(E71,healthunits,3,FALSE)</f>
        <v>Dollars</v>
      </c>
      <c r="G77" s="46"/>
    </row>
    <row r="78" spans="2:11" hidden="1" x14ac:dyDescent="0.2">
      <c r="B78" s="68"/>
      <c r="C78" s="68"/>
      <c r="D78" s="68"/>
      <c r="E78" s="46"/>
      <c r="F78" s="60"/>
      <c r="G78" s="46"/>
    </row>
    <row r="79" spans="2:11" hidden="1" x14ac:dyDescent="0.2">
      <c r="B79" s="63"/>
      <c r="C79" s="63"/>
      <c r="D79" s="63"/>
      <c r="E79" s="46"/>
      <c r="F79" s="60"/>
      <c r="G79" s="46"/>
    </row>
    <row r="80" spans="2:11" hidden="1" x14ac:dyDescent="0.2">
      <c r="B80" s="68" t="str">
        <f>VLOOKUP(E71,healthquestions,4,FALSE)</f>
        <v/>
      </c>
      <c r="C80" s="68"/>
      <c r="D80" s="68"/>
      <c r="E80" s="48"/>
      <c r="F80" s="60" t="str">
        <f>VLOOKUP(E71,healthunits,4,FALSE)</f>
        <v>Leave blank</v>
      </c>
      <c r="G80" s="46"/>
    </row>
    <row r="81" spans="2:7" hidden="1" x14ac:dyDescent="0.2">
      <c r="B81" s="68"/>
      <c r="C81" s="68"/>
      <c r="D81" s="68"/>
      <c r="E81" s="46"/>
      <c r="F81" s="60"/>
      <c r="G81" s="46"/>
    </row>
    <row r="82" spans="2:7" hidden="1" x14ac:dyDescent="0.2">
      <c r="B82" s="63"/>
      <c r="C82" s="63"/>
      <c r="D82" s="63"/>
      <c r="E82" s="46"/>
      <c r="F82" s="60"/>
      <c r="G82" s="46"/>
    </row>
    <row r="83" spans="2:7" hidden="1" x14ac:dyDescent="0.2">
      <c r="B83" s="68" t="str">
        <f>VLOOKUP(E71,healthquestions,5,FALSE)</f>
        <v/>
      </c>
      <c r="C83" s="68"/>
      <c r="D83" s="68"/>
      <c r="E83" s="48"/>
      <c r="F83" s="60" t="str">
        <f>VLOOKUP(E71,healthunits,5,FALSE)</f>
        <v>Leave blank</v>
      </c>
      <c r="G83" s="46"/>
    </row>
    <row r="84" spans="2:7" x14ac:dyDescent="0.2">
      <c r="B84" s="68"/>
      <c r="C84" s="68"/>
      <c r="D84" s="68"/>
    </row>
    <row r="85" spans="2:7" x14ac:dyDescent="0.2">
      <c r="B85" s="68"/>
      <c r="C85" s="68"/>
      <c r="D85" s="68"/>
      <c r="E85" s="46"/>
      <c r="F85" s="46"/>
      <c r="G85" s="46"/>
    </row>
    <row r="86" spans="2:7" x14ac:dyDescent="0.2">
      <c r="E86" s="46"/>
      <c r="F86" s="46"/>
      <c r="G86" s="46"/>
    </row>
    <row r="88" spans="2:7" hidden="1" x14ac:dyDescent="0.2">
      <c r="B88" t="s">
        <v>1391</v>
      </c>
      <c r="C88" t="s">
        <v>1394</v>
      </c>
      <c r="D88" t="s">
        <v>1395</v>
      </c>
      <c r="E88" t="s">
        <v>1396</v>
      </c>
      <c r="F88" t="s">
        <v>1397</v>
      </c>
    </row>
    <row r="89" spans="2:7" ht="12.75" hidden="1" customHeight="1" x14ac:dyDescent="0.2">
      <c r="B89" t="s">
        <v>1408</v>
      </c>
      <c r="C89" t="s">
        <v>1382</v>
      </c>
      <c r="D89" t="s">
        <v>1383</v>
      </c>
      <c r="E89" t="s">
        <v>1384</v>
      </c>
      <c r="F89" t="s">
        <v>1385</v>
      </c>
    </row>
    <row r="90" spans="2:7" hidden="1" x14ac:dyDescent="0.2">
      <c r="B90" t="s">
        <v>1392</v>
      </c>
      <c r="C90" s="47" t="s">
        <v>1398</v>
      </c>
      <c r="D90" t="s">
        <v>1387</v>
      </c>
      <c r="E90" t="s">
        <v>1388</v>
      </c>
      <c r="F90" s="47" t="s">
        <v>1398</v>
      </c>
    </row>
    <row r="91" spans="2:7" hidden="1" x14ac:dyDescent="0.2">
      <c r="B91" t="s">
        <v>1393</v>
      </c>
      <c r="C91" s="47" t="s">
        <v>1398</v>
      </c>
      <c r="D91" t="s">
        <v>1390</v>
      </c>
      <c r="E91" s="47" t="s">
        <v>1398</v>
      </c>
      <c r="F91" s="47" t="s">
        <v>1398</v>
      </c>
    </row>
    <row r="92" spans="2:7" hidden="1" x14ac:dyDescent="0.2"/>
    <row r="93" spans="2:7" hidden="1" x14ac:dyDescent="0.2">
      <c r="B93" t="s">
        <v>1408</v>
      </c>
      <c r="C93" t="s">
        <v>1226</v>
      </c>
      <c r="D93" t="s">
        <v>1226</v>
      </c>
      <c r="E93" t="s">
        <v>1226</v>
      </c>
      <c r="F93" t="s">
        <v>1400</v>
      </c>
    </row>
    <row r="94" spans="2:7" hidden="1" x14ac:dyDescent="0.2">
      <c r="B94" t="s">
        <v>1392</v>
      </c>
      <c r="C94" s="47" t="s">
        <v>1399</v>
      </c>
      <c r="D94" t="s">
        <v>1226</v>
      </c>
      <c r="E94" t="s">
        <v>1226</v>
      </c>
      <c r="F94" s="47" t="s">
        <v>1399</v>
      </c>
    </row>
    <row r="95" spans="2:7" hidden="1" x14ac:dyDescent="0.2">
      <c r="B95" t="s">
        <v>1393</v>
      </c>
      <c r="C95" s="47" t="s">
        <v>1399</v>
      </c>
      <c r="D95" t="s">
        <v>1401</v>
      </c>
      <c r="E95" s="47" t="s">
        <v>1399</v>
      </c>
      <c r="F95" s="47" t="s">
        <v>1399</v>
      </c>
    </row>
    <row r="96" spans="2:7" hidden="1" x14ac:dyDescent="0.2"/>
    <row r="97" spans="2:3" hidden="1" x14ac:dyDescent="0.2">
      <c r="B97" t="s">
        <v>1408</v>
      </c>
      <c r="C97" t="s">
        <v>1381</v>
      </c>
    </row>
    <row r="98" spans="2:3" hidden="1" x14ac:dyDescent="0.2">
      <c r="B98" t="s">
        <v>1392</v>
      </c>
      <c r="C98" t="s">
        <v>1386</v>
      </c>
    </row>
    <row r="99" spans="2:3" hidden="1" x14ac:dyDescent="0.2">
      <c r="B99" t="s">
        <v>1393</v>
      </c>
      <c r="C99" t="s">
        <v>1389</v>
      </c>
    </row>
  </sheetData>
  <sheetProtection algorithmName="SHA-512" hashValue="6gW64LKpClwxh8HL9wo8dtKbGAt7dZ2fRY9U8FgNMgi3xBHx1OVLmmIdwd5cyyljh0lxfhHtoG5LCKyKsFhjbw==" saltValue="CrsMx//GeRj461Bq8iTtsw==" spinCount="100000" sheet="1" objects="1" scenarios="1" selectLockedCells="1"/>
  <mergeCells count="22">
    <mergeCell ref="B80:D81"/>
    <mergeCell ref="B65:D67"/>
    <mergeCell ref="H71:K72"/>
    <mergeCell ref="B74:E74"/>
    <mergeCell ref="E71:G72"/>
    <mergeCell ref="B77:D78"/>
    <mergeCell ref="B53:G54"/>
    <mergeCell ref="B83:D85"/>
    <mergeCell ref="B69:G70"/>
    <mergeCell ref="D1:G2"/>
    <mergeCell ref="D3:G4"/>
    <mergeCell ref="B31:D31"/>
    <mergeCell ref="B11:G11"/>
    <mergeCell ref="B27:G27"/>
    <mergeCell ref="B16:G16"/>
    <mergeCell ref="B19:G19"/>
    <mergeCell ref="D6:G6"/>
    <mergeCell ref="B8:G9"/>
    <mergeCell ref="B22:G22"/>
    <mergeCell ref="E65:F65"/>
    <mergeCell ref="G38:G40"/>
    <mergeCell ref="G44:G46"/>
  </mergeCells>
  <conditionalFormatting sqref="G34:G35 G59">
    <cfRule type="expression" dxfId="24" priority="31">
      <formula>OR(ISBLANK(E34),E34&gt;1)</formula>
    </cfRule>
    <cfRule type="expression" dxfId="23" priority="34">
      <formula>AND(ISBLANK(E34)=FALSE,E34&lt;1)</formula>
    </cfRule>
  </conditionalFormatting>
  <conditionalFormatting sqref="G29">
    <cfRule type="expression" dxfId="22" priority="27">
      <formula>OR(ISBLANK(E29),E29&gt;1)</formula>
    </cfRule>
    <cfRule type="expression" dxfId="21" priority="28">
      <formula>AND(ISBLANK(E29)=FALSE,E29&lt;1)</formula>
    </cfRule>
  </conditionalFormatting>
  <conditionalFormatting sqref="G60:G61">
    <cfRule type="expression" dxfId="20" priority="25">
      <formula>OR(ISBLANK(E60),E60&gt;1)</formula>
    </cfRule>
    <cfRule type="expression" dxfId="19" priority="26">
      <formula>AND(ISBLANK(E60)=FALSE,E60&lt;1)</formula>
    </cfRule>
  </conditionalFormatting>
  <conditionalFormatting sqref="G62:G63">
    <cfRule type="expression" dxfId="18" priority="23">
      <formula>OR(ISBLANK(E62),E62&gt;1)</formula>
    </cfRule>
    <cfRule type="expression" dxfId="17" priority="24">
      <formula>AND(ISBLANK(E62)=FALSE,E62&lt;1)</formula>
    </cfRule>
  </conditionalFormatting>
  <conditionalFormatting sqref="G37">
    <cfRule type="expression" dxfId="16" priority="21">
      <formula>OR(ISBLANK(E37),E37&gt;1)</formula>
    </cfRule>
    <cfRule type="expression" dxfId="15" priority="22">
      <formula>AND(ISBLANK(E37)=FALSE,E37&lt;1)</formula>
    </cfRule>
  </conditionalFormatting>
  <conditionalFormatting sqref="G38">
    <cfRule type="expression" dxfId="14" priority="19">
      <formula>OR(ISBLANK(E38),E38&gt;1)</formula>
    </cfRule>
    <cfRule type="expression" dxfId="13" priority="20">
      <formula>AND(ISBLANK(E38)=FALSE,E38&lt;1)</formula>
    </cfRule>
  </conditionalFormatting>
  <conditionalFormatting sqref="G38">
    <cfRule type="expression" dxfId="12" priority="18">
      <formula>AND(COUNTBLANK(E38:E40)&lt;3,SUM(E38:E40)&lt;&gt;100)</formula>
    </cfRule>
  </conditionalFormatting>
  <conditionalFormatting sqref="G44">
    <cfRule type="expression" dxfId="11" priority="16">
      <formula>OR(ISBLANK(E44),E44&gt;1)</formula>
    </cfRule>
    <cfRule type="expression" dxfId="10" priority="17">
      <formula>AND(ISBLANK(E44)=FALSE,E44&lt;1)</formula>
    </cfRule>
  </conditionalFormatting>
  <conditionalFormatting sqref="G44">
    <cfRule type="expression" dxfId="9" priority="15">
      <formula>AND(COUNTBLANK(E44:E46)&lt;3,SUM(E44:E46)&lt;&gt;100)</formula>
    </cfRule>
  </conditionalFormatting>
  <conditionalFormatting sqref="G44:G46">
    <cfRule type="expression" dxfId="8" priority="14">
      <formula>IF(AND(COUNTBLANK(E44:E52)&lt;9,SUM(E44:E52)&lt;&gt;100),"Occ. classes must sum to 100%","")</formula>
    </cfRule>
  </conditionalFormatting>
  <conditionalFormatting sqref="E75">
    <cfRule type="expression" dxfId="7" priority="7">
      <formula>$E$71&lt;&gt;$B$89</formula>
    </cfRule>
  </conditionalFormatting>
  <conditionalFormatting sqref="E83">
    <cfRule type="expression" dxfId="6" priority="6">
      <formula>$E$71&lt;&gt;$B$89</formula>
    </cfRule>
  </conditionalFormatting>
  <conditionalFormatting sqref="E80">
    <cfRule type="expression" dxfId="5" priority="4">
      <formula>$E$71=$B$91</formula>
    </cfRule>
  </conditionalFormatting>
  <conditionalFormatting sqref="F75">
    <cfRule type="expression" dxfId="4" priority="3">
      <formula>$E$71&lt;&gt;$B$89</formula>
    </cfRule>
  </conditionalFormatting>
  <conditionalFormatting sqref="F83">
    <cfRule type="expression" dxfId="3" priority="2">
      <formula>$E$71&lt;&gt;$B$89</formula>
    </cfRule>
  </conditionalFormatting>
  <conditionalFormatting sqref="F80">
    <cfRule type="expression" dxfId="2" priority="1">
      <formula>$E$71=$B$91</formula>
    </cfRule>
  </conditionalFormatting>
  <dataValidations count="6">
    <dataValidation type="list" allowBlank="1" showInputMessage="1" showErrorMessage="1" sqref="B22:G22" xr:uid="{00000000-0002-0000-0000-000000000000}">
      <formula1>Ind_3</formula1>
    </dataValidation>
    <dataValidation type="list" allowBlank="1" showInputMessage="1" showErrorMessage="1" sqref="B19:G19" xr:uid="{00000000-0002-0000-0000-000001000000}">
      <formula1>Ind_2</formula1>
    </dataValidation>
    <dataValidation type="list" allowBlank="1" showInputMessage="1" showErrorMessage="1" sqref="B16:G16" xr:uid="{00000000-0002-0000-0000-000002000000}">
      <formula1>Ind_1</formula1>
    </dataValidation>
    <dataValidation type="list" allowBlank="1" showInputMessage="1" showErrorMessage="1" sqref="E65:F65" xr:uid="{00000000-0002-0000-0000-000003000000}">
      <formula1>statelist</formula1>
    </dataValidation>
    <dataValidation type="list" allowBlank="1" showInputMessage="1" showErrorMessage="1" sqref="F73:G73" xr:uid="{00000000-0002-0000-0000-000004000000}">
      <formula1>$B$89:$B$91</formula1>
    </dataValidation>
    <dataValidation type="list" allowBlank="1" showInputMessage="1" showErrorMessage="1" promptTitle="HEALTHCARE COSTS OPTIONS" prompt="PROVIDE YOUR OWN COSTS OR SELECT ANOTHER METHOD FROM THE DROP DOWN MENU" sqref="E71:G72" xr:uid="{00000000-0002-0000-0000-000005000000}">
      <formula1>$B$89:$B$91</formula1>
    </dataValidation>
  </dataValidations>
  <pageMargins left="0.5" right="0.5" top="0.5" bottom="0.5" header="0.3" footer="0.3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491"/>
  <sheetViews>
    <sheetView workbookViewId="0">
      <selection activeCell="I19" sqref="I19"/>
    </sheetView>
  </sheetViews>
  <sheetFormatPr defaultRowHeight="12" x14ac:dyDescent="0.2"/>
  <cols>
    <col min="1" max="1" width="26.140625" style="2" customWidth="1"/>
    <col min="2" max="2" width="7.42578125" style="5" bestFit="1" customWidth="1"/>
    <col min="3" max="3" width="14.28515625" style="6" bestFit="1" customWidth="1"/>
    <col min="4" max="4" width="14.5703125" style="2" bestFit="1" customWidth="1"/>
    <col min="5" max="5" width="14.28515625" style="2" bestFit="1" customWidth="1"/>
    <col min="6" max="6" width="11" style="2" bestFit="1" customWidth="1"/>
    <col min="7" max="7" width="9.140625" style="2"/>
    <col min="8" max="8" width="16.7109375" style="2" bestFit="1" customWidth="1"/>
    <col min="9" max="9" width="20.42578125" style="2" customWidth="1"/>
    <col min="10" max="10" width="10.5703125" style="2" bestFit="1" customWidth="1"/>
    <col min="11" max="16384" width="9.140625" style="2"/>
  </cols>
  <sheetData>
    <row r="1" spans="1:10" x14ac:dyDescent="0.2">
      <c r="A1" s="1" t="s">
        <v>0</v>
      </c>
      <c r="B1" s="1" t="str">
        <f>VLOOKUP('IBI data input sheet'!$B16,A2:B22,2,FALSE)</f>
        <v>0</v>
      </c>
      <c r="C1" s="1" t="s">
        <v>1</v>
      </c>
      <c r="D1" s="1" t="str">
        <f>VLOOKUP('IBI data input sheet'!$B19,C2:D23,2,FALSE)</f>
        <v>0</v>
      </c>
      <c r="E1" s="1" t="s">
        <v>2</v>
      </c>
      <c r="F1" s="1" t="str">
        <f>VLOOKUP('IBI data input sheet'!$B22,E2:F11,2,FALSE)</f>
        <v>0</v>
      </c>
      <c r="J1" s="31"/>
    </row>
    <row r="2" spans="1:10" ht="12.75" x14ac:dyDescent="0.2">
      <c r="A2" s="3" t="s">
        <v>3</v>
      </c>
      <c r="B2" s="3" t="s">
        <v>4</v>
      </c>
      <c r="C2" s="3" t="s">
        <v>5</v>
      </c>
      <c r="D2" s="3" t="s">
        <v>4</v>
      </c>
      <c r="E2" s="3" t="s">
        <v>6</v>
      </c>
      <c r="F2" s="3" t="s">
        <v>4</v>
      </c>
      <c r="J2" s="32"/>
    </row>
    <row r="3" spans="1:10" ht="12.75" x14ac:dyDescent="0.2">
      <c r="A3" s="4" t="str">
        <f t="shared" ref="A3:A22" si="0">VLOOKUP(B3,indlookuptable,5,FALSE)&amp;": "&amp;VLOOKUP(B3,indlookuptable,9,FALSE)</f>
        <v>11: Agriculture, Forestry, Fishing and Hunting</v>
      </c>
      <c r="B3" s="4" t="s">
        <v>7</v>
      </c>
      <c r="C3" s="4" t="str">
        <f t="shared" ref="C3:C23" si="1">IFERROR(IF(B$1&lt;&gt;"0",VLOOKUP(B$1&amp;"."&amp;D3,indlookuptable,5,FALSE)&amp;": "&amp;VLOOKUP(B$1&amp;"."&amp;D3,indlookuptable,9,FALSE),""),"")</f>
        <v/>
      </c>
      <c r="D3" s="4" t="s">
        <v>7</v>
      </c>
      <c r="E3" s="4" t="str">
        <f t="shared" ref="E3:E11" si="2">IFERROR(IF(D$1&lt;&gt;"0",VLOOKUP(B$1&amp;"."&amp;D$1&amp;"."&amp;F3,indlookuptable,5,FALSE)&amp;": "&amp;VLOOKUP(B$1&amp;"."&amp;D$1&amp;"."&amp;F3,indlookuptable,9,FALSE),""),"")</f>
        <v/>
      </c>
      <c r="F3" s="4" t="s">
        <v>7</v>
      </c>
      <c r="J3" s="32"/>
    </row>
    <row r="4" spans="1:10" ht="12.75" x14ac:dyDescent="0.2">
      <c r="A4" s="4" t="str">
        <f t="shared" si="0"/>
        <v>21: Mining, Quarrying, and Oil and Gas Extraction</v>
      </c>
      <c r="B4" s="4" t="s">
        <v>8</v>
      </c>
      <c r="C4" s="4" t="str">
        <f t="shared" si="1"/>
        <v/>
      </c>
      <c r="D4" s="4" t="s">
        <v>8</v>
      </c>
      <c r="E4" s="4" t="str">
        <f t="shared" si="2"/>
        <v/>
      </c>
      <c r="F4" s="4" t="s">
        <v>8</v>
      </c>
      <c r="J4" s="32"/>
    </row>
    <row r="5" spans="1:10" ht="13.5" thickBot="1" x14ac:dyDescent="0.25">
      <c r="A5" s="4" t="str">
        <f t="shared" si="0"/>
        <v>22: Utilities</v>
      </c>
      <c r="B5" s="4" t="s">
        <v>9</v>
      </c>
      <c r="C5" s="4" t="str">
        <f t="shared" si="1"/>
        <v/>
      </c>
      <c r="D5" s="4" t="s">
        <v>9</v>
      </c>
      <c r="E5" s="4" t="str">
        <f t="shared" si="2"/>
        <v/>
      </c>
      <c r="F5" s="4" t="s">
        <v>9</v>
      </c>
      <c r="J5" s="33"/>
    </row>
    <row r="6" spans="1:10" x14ac:dyDescent="0.2">
      <c r="A6" s="4" t="str">
        <f t="shared" si="0"/>
        <v>23: Construction</v>
      </c>
      <c r="B6" s="4" t="s">
        <v>10</v>
      </c>
      <c r="C6" s="4" t="str">
        <f t="shared" si="1"/>
        <v/>
      </c>
      <c r="D6" s="4" t="s">
        <v>10</v>
      </c>
      <c r="E6" s="4" t="str">
        <f t="shared" si="2"/>
        <v/>
      </c>
      <c r="F6" s="4" t="s">
        <v>10</v>
      </c>
    </row>
    <row r="7" spans="1:10" x14ac:dyDescent="0.2">
      <c r="A7" s="4" t="str">
        <f t="shared" si="0"/>
        <v>31-33: Manufacturing</v>
      </c>
      <c r="B7" s="4" t="s">
        <v>11</v>
      </c>
      <c r="C7" s="4" t="str">
        <f t="shared" si="1"/>
        <v/>
      </c>
      <c r="D7" s="4" t="s">
        <v>11</v>
      </c>
      <c r="E7" s="4" t="str">
        <f t="shared" si="2"/>
        <v/>
      </c>
      <c r="F7" s="4" t="s">
        <v>11</v>
      </c>
    </row>
    <row r="8" spans="1:10" x14ac:dyDescent="0.2">
      <c r="A8" s="4" t="str">
        <f t="shared" si="0"/>
        <v>42: Wholesale Trade</v>
      </c>
      <c r="B8" s="4" t="s">
        <v>12</v>
      </c>
      <c r="C8" s="4" t="str">
        <f t="shared" si="1"/>
        <v/>
      </c>
      <c r="D8" s="4" t="s">
        <v>12</v>
      </c>
      <c r="E8" s="4" t="str">
        <f t="shared" si="2"/>
        <v/>
      </c>
      <c r="F8" s="4" t="s">
        <v>12</v>
      </c>
    </row>
    <row r="9" spans="1:10" x14ac:dyDescent="0.2">
      <c r="A9" s="4" t="str">
        <f t="shared" si="0"/>
        <v>44-45: Retail Trade</v>
      </c>
      <c r="B9" s="4" t="s">
        <v>13</v>
      </c>
      <c r="C9" s="4" t="str">
        <f t="shared" si="1"/>
        <v/>
      </c>
      <c r="D9" s="4" t="s">
        <v>13</v>
      </c>
      <c r="E9" s="4" t="str">
        <f t="shared" si="2"/>
        <v/>
      </c>
      <c r="F9" s="4" t="s">
        <v>13</v>
      </c>
    </row>
    <row r="10" spans="1:10" x14ac:dyDescent="0.2">
      <c r="A10" s="4" t="str">
        <f t="shared" si="0"/>
        <v>48-49: Transportation and Warehousing</v>
      </c>
      <c r="B10" s="4" t="s">
        <v>14</v>
      </c>
      <c r="C10" s="4" t="str">
        <f t="shared" si="1"/>
        <v/>
      </c>
      <c r="D10" s="4" t="s">
        <v>14</v>
      </c>
      <c r="E10" s="4" t="str">
        <f t="shared" si="2"/>
        <v/>
      </c>
      <c r="F10" s="4" t="s">
        <v>14</v>
      </c>
    </row>
    <row r="11" spans="1:10" x14ac:dyDescent="0.2">
      <c r="A11" s="4" t="str">
        <f t="shared" si="0"/>
        <v>51: Information</v>
      </c>
      <c r="B11" s="4" t="s">
        <v>15</v>
      </c>
      <c r="C11" s="4" t="str">
        <f t="shared" si="1"/>
        <v/>
      </c>
      <c r="D11" s="4" t="s">
        <v>15</v>
      </c>
      <c r="E11" s="4" t="str">
        <f t="shared" si="2"/>
        <v/>
      </c>
      <c r="F11" s="4" t="s">
        <v>15</v>
      </c>
    </row>
    <row r="12" spans="1:10" x14ac:dyDescent="0.2">
      <c r="A12" s="4" t="str">
        <f t="shared" si="0"/>
        <v>52: Finance and Insurance</v>
      </c>
      <c r="B12" s="4" t="s">
        <v>16</v>
      </c>
      <c r="C12" s="4" t="str">
        <f t="shared" si="1"/>
        <v/>
      </c>
      <c r="D12" s="4" t="s">
        <v>16</v>
      </c>
      <c r="E12" s="4"/>
      <c r="F12" s="4"/>
    </row>
    <row r="13" spans="1:10" x14ac:dyDescent="0.2">
      <c r="A13" s="4" t="str">
        <f t="shared" si="0"/>
        <v>53: Real Estate and Rental and Leasing</v>
      </c>
      <c r="B13" s="4" t="s">
        <v>17</v>
      </c>
      <c r="C13" s="4" t="str">
        <f t="shared" si="1"/>
        <v/>
      </c>
      <c r="D13" s="4" t="s">
        <v>17</v>
      </c>
      <c r="E13" s="4"/>
      <c r="F13" s="4"/>
    </row>
    <row r="14" spans="1:10" x14ac:dyDescent="0.2">
      <c r="A14" s="4" t="str">
        <f t="shared" si="0"/>
        <v>54: Professional, Scientific, and Technical Services</v>
      </c>
      <c r="B14" s="4" t="s">
        <v>18</v>
      </c>
      <c r="C14" s="4" t="str">
        <f t="shared" si="1"/>
        <v/>
      </c>
      <c r="D14" s="4" t="s">
        <v>18</v>
      </c>
      <c r="E14" s="4"/>
      <c r="F14" s="4"/>
    </row>
    <row r="15" spans="1:10" x14ac:dyDescent="0.2">
      <c r="A15" s="4" t="str">
        <f t="shared" si="0"/>
        <v>55: Management of Companies and Enterprises</v>
      </c>
      <c r="B15" s="4" t="s">
        <v>19</v>
      </c>
      <c r="C15" s="4" t="str">
        <f t="shared" si="1"/>
        <v/>
      </c>
      <c r="D15" s="4" t="s">
        <v>19</v>
      </c>
      <c r="E15" s="4"/>
      <c r="F15" s="4"/>
    </row>
    <row r="16" spans="1:10" x14ac:dyDescent="0.2">
      <c r="A16" s="4" t="str">
        <f t="shared" si="0"/>
        <v>56: Administrative and Support and Waste Management and Remediation Services</v>
      </c>
      <c r="B16" s="4" t="s">
        <v>20</v>
      </c>
      <c r="C16" s="4" t="str">
        <f t="shared" si="1"/>
        <v/>
      </c>
      <c r="D16" s="4" t="s">
        <v>20</v>
      </c>
      <c r="E16" s="4"/>
      <c r="F16" s="4"/>
    </row>
    <row r="17" spans="1:10" x14ac:dyDescent="0.2">
      <c r="A17" s="4" t="str">
        <f t="shared" si="0"/>
        <v>61: Educational Services</v>
      </c>
      <c r="B17" s="4" t="s">
        <v>21</v>
      </c>
      <c r="C17" s="4" t="str">
        <f t="shared" si="1"/>
        <v/>
      </c>
      <c r="D17" s="4" t="s">
        <v>21</v>
      </c>
      <c r="E17" s="4"/>
      <c r="F17" s="4"/>
    </row>
    <row r="18" spans="1:10" x14ac:dyDescent="0.2">
      <c r="A18" s="4" t="str">
        <f t="shared" si="0"/>
        <v>62: Health Care and Social Assistance</v>
      </c>
      <c r="B18" s="4" t="s">
        <v>22</v>
      </c>
      <c r="C18" s="4" t="str">
        <f t="shared" si="1"/>
        <v/>
      </c>
      <c r="D18" s="4" t="s">
        <v>22</v>
      </c>
      <c r="E18" s="4"/>
      <c r="F18" s="4"/>
    </row>
    <row r="19" spans="1:10" x14ac:dyDescent="0.2">
      <c r="A19" s="4" t="str">
        <f t="shared" si="0"/>
        <v>71: Arts, Entertainment, and Recreation</v>
      </c>
      <c r="B19" s="4" t="s">
        <v>23</v>
      </c>
      <c r="C19" s="4" t="str">
        <f t="shared" si="1"/>
        <v/>
      </c>
      <c r="D19" s="4" t="s">
        <v>23</v>
      </c>
      <c r="E19" s="4"/>
      <c r="F19" s="4"/>
    </row>
    <row r="20" spans="1:10" x14ac:dyDescent="0.2">
      <c r="A20" s="4" t="str">
        <f t="shared" si="0"/>
        <v>72: Accommodation and Food Services</v>
      </c>
      <c r="B20" s="4" t="s">
        <v>24</v>
      </c>
      <c r="C20" s="4" t="str">
        <f t="shared" si="1"/>
        <v/>
      </c>
      <c r="D20" s="4" t="s">
        <v>24</v>
      </c>
      <c r="E20" s="4"/>
      <c r="F20" s="4"/>
    </row>
    <row r="21" spans="1:10" x14ac:dyDescent="0.2">
      <c r="A21" s="4" t="str">
        <f t="shared" si="0"/>
        <v>81: Other Services (except Federal, State, and Local Government)</v>
      </c>
      <c r="B21" s="4" t="s">
        <v>25</v>
      </c>
      <c r="C21" s="4" t="str">
        <f t="shared" si="1"/>
        <v/>
      </c>
      <c r="D21" s="4" t="s">
        <v>25</v>
      </c>
      <c r="E21" s="4"/>
      <c r="F21" s="4"/>
    </row>
    <row r="22" spans="1:10" x14ac:dyDescent="0.2">
      <c r="A22" s="4" t="str">
        <f t="shared" si="0"/>
        <v>92, 99: Public Administration, Federal, State, and Local Government</v>
      </c>
      <c r="B22" s="4" t="s">
        <v>26</v>
      </c>
      <c r="C22" s="4" t="str">
        <f t="shared" si="1"/>
        <v/>
      </c>
      <c r="D22" s="4" t="s">
        <v>26</v>
      </c>
      <c r="E22" s="4"/>
      <c r="F22" s="4"/>
    </row>
    <row r="23" spans="1:10" x14ac:dyDescent="0.2">
      <c r="A23" s="4"/>
      <c r="B23" s="4"/>
      <c r="C23" s="4" t="str">
        <f t="shared" si="1"/>
        <v/>
      </c>
      <c r="D23" s="4" t="s">
        <v>27</v>
      </c>
      <c r="E23" s="4"/>
      <c r="F23" s="4"/>
    </row>
    <row r="25" spans="1:10" x14ac:dyDescent="0.2">
      <c r="A25" s="2" t="s">
        <v>1218</v>
      </c>
      <c r="B25" s="2" t="str">
        <f>IF($B$1="0","0",$B$1&amp;IF($D$1="0","","."&amp;$D$1&amp;IF($F$1="0","","."&amp;$F$1)))</f>
        <v>0</v>
      </c>
      <c r="E25" s="2" t="s">
        <v>1355</v>
      </c>
      <c r="F25" s="5" t="str">
        <f>VLOOKUP($B$25,indlookuptable,5,FALSE)</f>
        <v>US</v>
      </c>
    </row>
    <row r="26" spans="1:10" x14ac:dyDescent="0.2">
      <c r="A26" s="2" t="s">
        <v>1219</v>
      </c>
      <c r="B26" s="5" t="str">
        <f>VLOOKUP($B$25,indlookuptable,10,FALSE)</f>
        <v>000000</v>
      </c>
    </row>
    <row r="27" spans="1:10" x14ac:dyDescent="0.2">
      <c r="A27" s="2" t="s">
        <v>1354</v>
      </c>
      <c r="B27" s="5" t="str">
        <f>VLOOKUP($B$25,indlookuptable,9,FALSE)</f>
        <v>US Workforce</v>
      </c>
    </row>
    <row r="28" spans="1:10" ht="36" customHeight="1" x14ac:dyDescent="0.2"/>
    <row r="29" spans="1:10" s="52" customFormat="1" ht="38.25" x14ac:dyDescent="0.2">
      <c r="A29" s="18" t="s">
        <v>28</v>
      </c>
      <c r="B29" s="18" t="s">
        <v>29</v>
      </c>
      <c r="C29" s="18" t="s">
        <v>30</v>
      </c>
      <c r="D29" s="18" t="s">
        <v>31</v>
      </c>
      <c r="E29" s="18" t="s">
        <v>32</v>
      </c>
      <c r="F29" s="10" t="s">
        <v>33</v>
      </c>
      <c r="G29" s="10" t="s">
        <v>34</v>
      </c>
      <c r="H29" s="10" t="s">
        <v>35</v>
      </c>
      <c r="I29" s="10" t="s">
        <v>36</v>
      </c>
      <c r="J29" s="18" t="s">
        <v>1225</v>
      </c>
    </row>
    <row r="30" spans="1:10" ht="12.75" x14ac:dyDescent="0.2">
      <c r="A30" s="7" t="s">
        <v>37</v>
      </c>
      <c r="B30" s="7" t="s">
        <v>17</v>
      </c>
      <c r="C30" s="7" t="s">
        <v>38</v>
      </c>
      <c r="D30" s="7" t="s">
        <v>39</v>
      </c>
      <c r="E30" s="7" t="s">
        <v>39</v>
      </c>
      <c r="F30" s="11">
        <v>4</v>
      </c>
      <c r="G30" s="11" t="s">
        <v>40</v>
      </c>
      <c r="H30" s="11" t="s">
        <v>7</v>
      </c>
      <c r="I30" s="9" t="s">
        <v>41</v>
      </c>
      <c r="J30" s="7" t="str">
        <f>IF(F30=4,D30&amp;"00",IF(F30=3,C30&amp;"000",B30))</f>
        <v>113300</v>
      </c>
    </row>
    <row r="31" spans="1:10" ht="12.75" x14ac:dyDescent="0.2">
      <c r="A31" s="7" t="s">
        <v>42</v>
      </c>
      <c r="B31" s="7" t="s">
        <v>17</v>
      </c>
      <c r="C31" s="7" t="s">
        <v>43</v>
      </c>
      <c r="D31" s="7" t="s">
        <v>44</v>
      </c>
      <c r="E31" s="7" t="s">
        <v>44</v>
      </c>
      <c r="F31" s="11">
        <v>4</v>
      </c>
      <c r="G31" s="11" t="s">
        <v>45</v>
      </c>
      <c r="H31" s="11" t="s">
        <v>7</v>
      </c>
      <c r="I31" s="9" t="s">
        <v>46</v>
      </c>
      <c r="J31" s="7" t="str">
        <f t="shared" ref="J31:J94" si="3">IF(F31=4,D31&amp;"00",IF(F31=3,C31&amp;"000",B31))</f>
        <v>115100</v>
      </c>
    </row>
    <row r="32" spans="1:10" ht="12.75" x14ac:dyDescent="0.2">
      <c r="A32" s="7" t="s">
        <v>47</v>
      </c>
      <c r="B32" s="7" t="s">
        <v>17</v>
      </c>
      <c r="C32" s="7" t="s">
        <v>43</v>
      </c>
      <c r="D32" s="7" t="s">
        <v>48</v>
      </c>
      <c r="E32" s="7" t="s">
        <v>48</v>
      </c>
      <c r="F32" s="11">
        <v>4</v>
      </c>
      <c r="G32" s="11" t="s">
        <v>45</v>
      </c>
      <c r="H32" s="11" t="s">
        <v>7</v>
      </c>
      <c r="I32" s="9" t="s">
        <v>49</v>
      </c>
      <c r="J32" s="7" t="str">
        <f t="shared" si="3"/>
        <v>115200</v>
      </c>
    </row>
    <row r="33" spans="1:10" ht="12.75" x14ac:dyDescent="0.2">
      <c r="A33" s="7" t="s">
        <v>50</v>
      </c>
      <c r="B33" s="7" t="s">
        <v>27</v>
      </c>
      <c r="C33" s="7" t="s">
        <v>51</v>
      </c>
      <c r="D33" s="7" t="s">
        <v>52</v>
      </c>
      <c r="E33" s="7" t="s">
        <v>52</v>
      </c>
      <c r="F33" s="11">
        <v>4</v>
      </c>
      <c r="G33" s="11" t="s">
        <v>53</v>
      </c>
      <c r="H33" s="11" t="s">
        <v>7</v>
      </c>
      <c r="I33" s="9" t="s">
        <v>54</v>
      </c>
      <c r="J33" s="7" t="str">
        <f t="shared" si="3"/>
        <v>211100</v>
      </c>
    </row>
    <row r="34" spans="1:10" ht="12.75" x14ac:dyDescent="0.2">
      <c r="A34" s="7" t="s">
        <v>55</v>
      </c>
      <c r="B34" s="7" t="s">
        <v>27</v>
      </c>
      <c r="C34" s="7" t="s">
        <v>56</v>
      </c>
      <c r="D34" s="7" t="s">
        <v>57</v>
      </c>
      <c r="E34" s="7" t="s">
        <v>57</v>
      </c>
      <c r="F34" s="11">
        <v>4</v>
      </c>
      <c r="G34" s="11" t="s">
        <v>53</v>
      </c>
      <c r="H34" s="11" t="s">
        <v>7</v>
      </c>
      <c r="I34" s="9" t="s">
        <v>58</v>
      </c>
      <c r="J34" s="7" t="str">
        <f t="shared" si="3"/>
        <v>212100</v>
      </c>
    </row>
    <row r="35" spans="1:10" ht="12.75" x14ac:dyDescent="0.2">
      <c r="A35" s="7" t="s">
        <v>59</v>
      </c>
      <c r="B35" s="7" t="s">
        <v>27</v>
      </c>
      <c r="C35" s="7" t="s">
        <v>56</v>
      </c>
      <c r="D35" s="7" t="s">
        <v>60</v>
      </c>
      <c r="E35" s="7" t="s">
        <v>60</v>
      </c>
      <c r="F35" s="11">
        <v>4</v>
      </c>
      <c r="G35" s="11" t="s">
        <v>53</v>
      </c>
      <c r="H35" s="11" t="s">
        <v>7</v>
      </c>
      <c r="I35" s="9" t="s">
        <v>61</v>
      </c>
      <c r="J35" s="7" t="str">
        <f t="shared" si="3"/>
        <v>212200</v>
      </c>
    </row>
    <row r="36" spans="1:10" ht="12.75" x14ac:dyDescent="0.2">
      <c r="A36" s="7" t="s">
        <v>62</v>
      </c>
      <c r="B36" s="7" t="s">
        <v>27</v>
      </c>
      <c r="C36" s="7" t="s">
        <v>56</v>
      </c>
      <c r="D36" s="7" t="s">
        <v>63</v>
      </c>
      <c r="E36" s="7" t="s">
        <v>63</v>
      </c>
      <c r="F36" s="11">
        <v>4</v>
      </c>
      <c r="G36" s="11" t="s">
        <v>53</v>
      </c>
      <c r="H36" s="11" t="s">
        <v>7</v>
      </c>
      <c r="I36" s="9" t="s">
        <v>64</v>
      </c>
      <c r="J36" s="7" t="str">
        <f t="shared" si="3"/>
        <v>212300</v>
      </c>
    </row>
    <row r="37" spans="1:10" ht="12.75" x14ac:dyDescent="0.2">
      <c r="A37" s="7" t="s">
        <v>65</v>
      </c>
      <c r="B37" s="7" t="s">
        <v>27</v>
      </c>
      <c r="C37" s="7" t="s">
        <v>66</v>
      </c>
      <c r="D37" s="7" t="s">
        <v>67</v>
      </c>
      <c r="E37" s="7" t="s">
        <v>67</v>
      </c>
      <c r="F37" s="11">
        <v>4</v>
      </c>
      <c r="G37" s="11" t="s">
        <v>53</v>
      </c>
      <c r="H37" s="11" t="s">
        <v>7</v>
      </c>
      <c r="I37" s="9" t="s">
        <v>68</v>
      </c>
      <c r="J37" s="7" t="str">
        <f t="shared" si="3"/>
        <v>213100</v>
      </c>
    </row>
    <row r="38" spans="1:10" ht="12.75" x14ac:dyDescent="0.2">
      <c r="A38" s="7" t="s">
        <v>69</v>
      </c>
      <c r="B38" s="7" t="s">
        <v>70</v>
      </c>
      <c r="C38" s="7" t="s">
        <v>71</v>
      </c>
      <c r="D38" s="7" t="s">
        <v>72</v>
      </c>
      <c r="E38" s="7" t="s">
        <v>72</v>
      </c>
      <c r="F38" s="11">
        <v>4</v>
      </c>
      <c r="G38" s="11" t="s">
        <v>73</v>
      </c>
      <c r="H38" s="11" t="s">
        <v>11</v>
      </c>
      <c r="I38" s="9" t="s">
        <v>74</v>
      </c>
      <c r="J38" s="7" t="str">
        <f t="shared" si="3"/>
        <v>221100</v>
      </c>
    </row>
    <row r="39" spans="1:10" ht="12.75" x14ac:dyDescent="0.2">
      <c r="A39" s="7" t="s">
        <v>75</v>
      </c>
      <c r="B39" s="7" t="s">
        <v>70</v>
      </c>
      <c r="C39" s="7" t="s">
        <v>71</v>
      </c>
      <c r="D39" s="7" t="s">
        <v>76</v>
      </c>
      <c r="E39" s="7" t="s">
        <v>76</v>
      </c>
      <c r="F39" s="11">
        <v>4</v>
      </c>
      <c r="G39" s="11" t="s">
        <v>73</v>
      </c>
      <c r="H39" s="11" t="s">
        <v>11</v>
      </c>
      <c r="I39" s="9" t="s">
        <v>77</v>
      </c>
      <c r="J39" s="7" t="str">
        <f t="shared" si="3"/>
        <v>221200</v>
      </c>
    </row>
    <row r="40" spans="1:10" ht="12.75" x14ac:dyDescent="0.2">
      <c r="A40" s="7" t="s">
        <v>78</v>
      </c>
      <c r="B40" s="7" t="s">
        <v>70</v>
      </c>
      <c r="C40" s="7" t="s">
        <v>71</v>
      </c>
      <c r="D40" s="7" t="s">
        <v>79</v>
      </c>
      <c r="E40" s="7" t="s">
        <v>79</v>
      </c>
      <c r="F40" s="11">
        <v>4</v>
      </c>
      <c r="G40" s="11" t="s">
        <v>73</v>
      </c>
      <c r="H40" s="11" t="s">
        <v>11</v>
      </c>
      <c r="I40" s="9" t="s">
        <v>80</v>
      </c>
      <c r="J40" s="7" t="str">
        <f t="shared" si="3"/>
        <v>221300</v>
      </c>
    </row>
    <row r="41" spans="1:10" ht="12.75" x14ac:dyDescent="0.2">
      <c r="A41" s="7" t="s">
        <v>81</v>
      </c>
      <c r="B41" s="7" t="s">
        <v>82</v>
      </c>
      <c r="C41" s="7" t="s">
        <v>83</v>
      </c>
      <c r="D41" s="7" t="s">
        <v>84</v>
      </c>
      <c r="E41" s="7" t="s">
        <v>84</v>
      </c>
      <c r="F41" s="11">
        <v>4</v>
      </c>
      <c r="G41" s="11" t="s">
        <v>85</v>
      </c>
      <c r="H41" s="11" t="s">
        <v>8</v>
      </c>
      <c r="I41" s="9" t="s">
        <v>86</v>
      </c>
      <c r="J41" s="7" t="str">
        <f t="shared" si="3"/>
        <v>236100</v>
      </c>
    </row>
    <row r="42" spans="1:10" ht="12.75" x14ac:dyDescent="0.2">
      <c r="A42" s="7" t="s">
        <v>87</v>
      </c>
      <c r="B42" s="7" t="s">
        <v>82</v>
      </c>
      <c r="C42" s="7" t="s">
        <v>83</v>
      </c>
      <c r="D42" s="7" t="s">
        <v>88</v>
      </c>
      <c r="E42" s="7" t="s">
        <v>88</v>
      </c>
      <c r="F42" s="11">
        <v>4</v>
      </c>
      <c r="G42" s="11" t="s">
        <v>85</v>
      </c>
      <c r="H42" s="11" t="s">
        <v>8</v>
      </c>
      <c r="I42" s="9" t="s">
        <v>89</v>
      </c>
      <c r="J42" s="7" t="str">
        <f t="shared" si="3"/>
        <v>236200</v>
      </c>
    </row>
    <row r="43" spans="1:10" ht="12.75" x14ac:dyDescent="0.2">
      <c r="A43" s="7" t="s">
        <v>90</v>
      </c>
      <c r="B43" s="7" t="s">
        <v>82</v>
      </c>
      <c r="C43" s="7" t="s">
        <v>91</v>
      </c>
      <c r="D43" s="7" t="s">
        <v>92</v>
      </c>
      <c r="E43" s="7" t="s">
        <v>92</v>
      </c>
      <c r="F43" s="11">
        <v>4</v>
      </c>
      <c r="G43" s="11" t="s">
        <v>85</v>
      </c>
      <c r="H43" s="11" t="s">
        <v>8</v>
      </c>
      <c r="I43" s="9" t="s">
        <v>93</v>
      </c>
      <c r="J43" s="7" t="str">
        <f t="shared" si="3"/>
        <v>237100</v>
      </c>
    </row>
    <row r="44" spans="1:10" ht="12.75" x14ac:dyDescent="0.2">
      <c r="A44" s="7" t="s">
        <v>94</v>
      </c>
      <c r="B44" s="7" t="s">
        <v>82</v>
      </c>
      <c r="C44" s="7" t="s">
        <v>91</v>
      </c>
      <c r="D44" s="7" t="s">
        <v>95</v>
      </c>
      <c r="E44" s="7" t="s">
        <v>95</v>
      </c>
      <c r="F44" s="11">
        <v>4</v>
      </c>
      <c r="G44" s="11" t="s">
        <v>96</v>
      </c>
      <c r="H44" s="11" t="s">
        <v>8</v>
      </c>
      <c r="I44" s="9" t="s">
        <v>97</v>
      </c>
      <c r="J44" s="7" t="str">
        <f t="shared" si="3"/>
        <v>237200</v>
      </c>
    </row>
    <row r="45" spans="1:10" ht="12.75" x14ac:dyDescent="0.2">
      <c r="A45" s="7" t="s">
        <v>98</v>
      </c>
      <c r="B45" s="7" t="s">
        <v>82</v>
      </c>
      <c r="C45" s="7" t="s">
        <v>91</v>
      </c>
      <c r="D45" s="7" t="s">
        <v>99</v>
      </c>
      <c r="E45" s="7" t="s">
        <v>99</v>
      </c>
      <c r="F45" s="11">
        <v>4</v>
      </c>
      <c r="G45" s="11" t="s">
        <v>85</v>
      </c>
      <c r="H45" s="11" t="s">
        <v>8</v>
      </c>
      <c r="I45" s="9" t="s">
        <v>100</v>
      </c>
      <c r="J45" s="7" t="str">
        <f t="shared" si="3"/>
        <v>237300</v>
      </c>
    </row>
    <row r="46" spans="1:10" ht="12.75" x14ac:dyDescent="0.2">
      <c r="A46" s="7" t="s">
        <v>101</v>
      </c>
      <c r="B46" s="7" t="s">
        <v>82</v>
      </c>
      <c r="C46" s="7" t="s">
        <v>91</v>
      </c>
      <c r="D46" s="7" t="s">
        <v>102</v>
      </c>
      <c r="E46" s="7" t="s">
        <v>102</v>
      </c>
      <c r="F46" s="11">
        <v>4</v>
      </c>
      <c r="G46" s="11" t="s">
        <v>85</v>
      </c>
      <c r="H46" s="11" t="s">
        <v>8</v>
      </c>
      <c r="I46" s="9" t="s">
        <v>103</v>
      </c>
      <c r="J46" s="7" t="str">
        <f t="shared" si="3"/>
        <v>237900</v>
      </c>
    </row>
    <row r="47" spans="1:10" ht="12.75" x14ac:dyDescent="0.2">
      <c r="A47" s="7" t="s">
        <v>104</v>
      </c>
      <c r="B47" s="7" t="s">
        <v>82</v>
      </c>
      <c r="C47" s="7" t="s">
        <v>105</v>
      </c>
      <c r="D47" s="7" t="s">
        <v>106</v>
      </c>
      <c r="E47" s="7" t="s">
        <v>106</v>
      </c>
      <c r="F47" s="11">
        <v>4</v>
      </c>
      <c r="G47" s="11" t="s">
        <v>85</v>
      </c>
      <c r="H47" s="11" t="s">
        <v>8</v>
      </c>
      <c r="I47" s="9" t="s">
        <v>107</v>
      </c>
      <c r="J47" s="7" t="str">
        <f t="shared" si="3"/>
        <v>238100</v>
      </c>
    </row>
    <row r="48" spans="1:10" ht="12.75" x14ac:dyDescent="0.2">
      <c r="A48" s="7" t="s">
        <v>108</v>
      </c>
      <c r="B48" s="7" t="s">
        <v>82</v>
      </c>
      <c r="C48" s="7" t="s">
        <v>105</v>
      </c>
      <c r="D48" s="7" t="s">
        <v>109</v>
      </c>
      <c r="E48" s="7" t="s">
        <v>109</v>
      </c>
      <c r="F48" s="11">
        <v>4</v>
      </c>
      <c r="G48" s="11" t="s">
        <v>85</v>
      </c>
      <c r="H48" s="11" t="s">
        <v>8</v>
      </c>
      <c r="I48" s="9" t="s">
        <v>110</v>
      </c>
      <c r="J48" s="7" t="str">
        <f t="shared" si="3"/>
        <v>238200</v>
      </c>
    </row>
    <row r="49" spans="1:10" ht="12.75" x14ac:dyDescent="0.2">
      <c r="A49" s="7" t="s">
        <v>111</v>
      </c>
      <c r="B49" s="7" t="s">
        <v>82</v>
      </c>
      <c r="C49" s="7" t="s">
        <v>105</v>
      </c>
      <c r="D49" s="7" t="s">
        <v>112</v>
      </c>
      <c r="E49" s="7" t="s">
        <v>112</v>
      </c>
      <c r="F49" s="11">
        <v>4</v>
      </c>
      <c r="G49" s="11" t="s">
        <v>85</v>
      </c>
      <c r="H49" s="11" t="s">
        <v>8</v>
      </c>
      <c r="I49" s="9" t="s">
        <v>113</v>
      </c>
      <c r="J49" s="7" t="str">
        <f t="shared" si="3"/>
        <v>238300</v>
      </c>
    </row>
    <row r="50" spans="1:10" ht="12.75" x14ac:dyDescent="0.2">
      <c r="A50" s="7" t="s">
        <v>114</v>
      </c>
      <c r="B50" s="7" t="s">
        <v>82</v>
      </c>
      <c r="C50" s="7" t="s">
        <v>105</v>
      </c>
      <c r="D50" s="7" t="s">
        <v>115</v>
      </c>
      <c r="E50" s="7" t="s">
        <v>115</v>
      </c>
      <c r="F50" s="11">
        <v>4</v>
      </c>
      <c r="G50" s="11" t="s">
        <v>85</v>
      </c>
      <c r="H50" s="11" t="s">
        <v>8</v>
      </c>
      <c r="I50" s="9" t="s">
        <v>116</v>
      </c>
      <c r="J50" s="7" t="str">
        <f t="shared" si="3"/>
        <v>238900</v>
      </c>
    </row>
    <row r="51" spans="1:10" ht="12.75" x14ac:dyDescent="0.2">
      <c r="A51" s="7" t="s">
        <v>117</v>
      </c>
      <c r="B51" s="7" t="s">
        <v>118</v>
      </c>
      <c r="C51" s="7" t="s">
        <v>119</v>
      </c>
      <c r="D51" s="7" t="s">
        <v>120</v>
      </c>
      <c r="E51" s="7" t="s">
        <v>120</v>
      </c>
      <c r="F51" s="11">
        <v>4</v>
      </c>
      <c r="G51" s="11" t="s">
        <v>40</v>
      </c>
      <c r="H51" s="11" t="s">
        <v>9</v>
      </c>
      <c r="I51" s="9" t="s">
        <v>121</v>
      </c>
      <c r="J51" s="7" t="str">
        <f t="shared" si="3"/>
        <v>311100</v>
      </c>
    </row>
    <row r="52" spans="1:10" ht="12.75" x14ac:dyDescent="0.2">
      <c r="A52" s="7" t="s">
        <v>122</v>
      </c>
      <c r="B52" s="7" t="s">
        <v>118</v>
      </c>
      <c r="C52" s="7" t="s">
        <v>119</v>
      </c>
      <c r="D52" s="7" t="s">
        <v>123</v>
      </c>
      <c r="E52" s="7" t="s">
        <v>123</v>
      </c>
      <c r="F52" s="11">
        <v>4</v>
      </c>
      <c r="G52" s="11" t="s">
        <v>40</v>
      </c>
      <c r="H52" s="11" t="s">
        <v>9</v>
      </c>
      <c r="I52" s="9" t="s">
        <v>124</v>
      </c>
      <c r="J52" s="7" t="str">
        <f t="shared" si="3"/>
        <v>311200</v>
      </c>
    </row>
    <row r="53" spans="1:10" ht="12.75" x14ac:dyDescent="0.2">
      <c r="A53" s="7" t="s">
        <v>125</v>
      </c>
      <c r="B53" s="7" t="s">
        <v>118</v>
      </c>
      <c r="C53" s="7" t="s">
        <v>119</v>
      </c>
      <c r="D53" s="7" t="s">
        <v>126</v>
      </c>
      <c r="E53" s="7" t="s">
        <v>126</v>
      </c>
      <c r="F53" s="11">
        <v>4</v>
      </c>
      <c r="G53" s="11" t="s">
        <v>40</v>
      </c>
      <c r="H53" s="11" t="s">
        <v>9</v>
      </c>
      <c r="I53" s="9" t="s">
        <v>127</v>
      </c>
      <c r="J53" s="7" t="str">
        <f t="shared" si="3"/>
        <v>311300</v>
      </c>
    </row>
    <row r="54" spans="1:10" ht="12.75" x14ac:dyDescent="0.2">
      <c r="A54" s="7" t="s">
        <v>128</v>
      </c>
      <c r="B54" s="7" t="s">
        <v>118</v>
      </c>
      <c r="C54" s="7" t="s">
        <v>119</v>
      </c>
      <c r="D54" s="7" t="s">
        <v>129</v>
      </c>
      <c r="E54" s="7" t="s">
        <v>129</v>
      </c>
      <c r="F54" s="11">
        <v>4</v>
      </c>
      <c r="G54" s="11" t="s">
        <v>40</v>
      </c>
      <c r="H54" s="11" t="s">
        <v>9</v>
      </c>
      <c r="I54" s="9" t="s">
        <v>130</v>
      </c>
      <c r="J54" s="7" t="str">
        <f t="shared" si="3"/>
        <v>311400</v>
      </c>
    </row>
    <row r="55" spans="1:10" ht="12.75" x14ac:dyDescent="0.2">
      <c r="A55" s="7" t="s">
        <v>131</v>
      </c>
      <c r="B55" s="7" t="s">
        <v>118</v>
      </c>
      <c r="C55" s="7" t="s">
        <v>119</v>
      </c>
      <c r="D55" s="7" t="s">
        <v>132</v>
      </c>
      <c r="E55" s="7" t="s">
        <v>132</v>
      </c>
      <c r="F55" s="11">
        <v>4</v>
      </c>
      <c r="G55" s="11" t="s">
        <v>40</v>
      </c>
      <c r="H55" s="11" t="s">
        <v>9</v>
      </c>
      <c r="I55" s="9" t="s">
        <v>133</v>
      </c>
      <c r="J55" s="7" t="str">
        <f t="shared" si="3"/>
        <v>311500</v>
      </c>
    </row>
    <row r="56" spans="1:10" ht="12.75" x14ac:dyDescent="0.2">
      <c r="A56" s="7" t="s">
        <v>134</v>
      </c>
      <c r="B56" s="7" t="s">
        <v>118</v>
      </c>
      <c r="C56" s="7" t="s">
        <v>119</v>
      </c>
      <c r="D56" s="7" t="s">
        <v>135</v>
      </c>
      <c r="E56" s="7" t="s">
        <v>135</v>
      </c>
      <c r="F56" s="11">
        <v>4</v>
      </c>
      <c r="G56" s="11" t="s">
        <v>40</v>
      </c>
      <c r="H56" s="11" t="s">
        <v>9</v>
      </c>
      <c r="I56" s="9" t="s">
        <v>136</v>
      </c>
      <c r="J56" s="7" t="str">
        <f t="shared" si="3"/>
        <v>311600</v>
      </c>
    </row>
    <row r="57" spans="1:10" ht="12.75" x14ac:dyDescent="0.2">
      <c r="A57" s="7" t="s">
        <v>137</v>
      </c>
      <c r="B57" s="7" t="s">
        <v>118</v>
      </c>
      <c r="C57" s="7" t="s">
        <v>119</v>
      </c>
      <c r="D57" s="7" t="s">
        <v>138</v>
      </c>
      <c r="E57" s="7" t="s">
        <v>138</v>
      </c>
      <c r="F57" s="11">
        <v>4</v>
      </c>
      <c r="G57" s="11" t="s">
        <v>40</v>
      </c>
      <c r="H57" s="11" t="s">
        <v>9</v>
      </c>
      <c r="I57" s="9" t="s">
        <v>139</v>
      </c>
      <c r="J57" s="7" t="str">
        <f t="shared" si="3"/>
        <v>311700</v>
      </c>
    </row>
    <row r="58" spans="1:10" ht="12.75" x14ac:dyDescent="0.2">
      <c r="A58" s="7" t="s">
        <v>140</v>
      </c>
      <c r="B58" s="7" t="s">
        <v>118</v>
      </c>
      <c r="C58" s="7" t="s">
        <v>119</v>
      </c>
      <c r="D58" s="7" t="s">
        <v>141</v>
      </c>
      <c r="E58" s="7" t="s">
        <v>141</v>
      </c>
      <c r="F58" s="11">
        <v>4</v>
      </c>
      <c r="G58" s="11" t="s">
        <v>40</v>
      </c>
      <c r="H58" s="11" t="s">
        <v>9</v>
      </c>
      <c r="I58" s="9" t="s">
        <v>142</v>
      </c>
      <c r="J58" s="7" t="str">
        <f t="shared" si="3"/>
        <v>311800</v>
      </c>
    </row>
    <row r="59" spans="1:10" ht="12.75" x14ac:dyDescent="0.2">
      <c r="A59" s="7" t="s">
        <v>143</v>
      </c>
      <c r="B59" s="7" t="s">
        <v>118</v>
      </c>
      <c r="C59" s="7" t="s">
        <v>119</v>
      </c>
      <c r="D59" s="7" t="s">
        <v>144</v>
      </c>
      <c r="E59" s="7" t="s">
        <v>144</v>
      </c>
      <c r="F59" s="11">
        <v>4</v>
      </c>
      <c r="G59" s="11" t="s">
        <v>40</v>
      </c>
      <c r="H59" s="11" t="s">
        <v>9</v>
      </c>
      <c r="I59" s="9" t="s">
        <v>145</v>
      </c>
      <c r="J59" s="7" t="str">
        <f t="shared" si="3"/>
        <v>311900</v>
      </c>
    </row>
    <row r="60" spans="1:10" ht="12.75" x14ac:dyDescent="0.2">
      <c r="A60" s="7" t="s">
        <v>146</v>
      </c>
      <c r="B60" s="7" t="s">
        <v>118</v>
      </c>
      <c r="C60" s="7" t="s">
        <v>147</v>
      </c>
      <c r="D60" s="7" t="s">
        <v>148</v>
      </c>
      <c r="E60" s="7" t="s">
        <v>148</v>
      </c>
      <c r="F60" s="11">
        <v>4</v>
      </c>
      <c r="G60" s="11" t="s">
        <v>40</v>
      </c>
      <c r="H60" s="11" t="s">
        <v>9</v>
      </c>
      <c r="I60" s="9" t="s">
        <v>149</v>
      </c>
      <c r="J60" s="7" t="str">
        <f t="shared" si="3"/>
        <v>312100</v>
      </c>
    </row>
    <row r="61" spans="1:10" ht="12.75" x14ac:dyDescent="0.2">
      <c r="A61" s="7" t="s">
        <v>150</v>
      </c>
      <c r="B61" s="7" t="s">
        <v>118</v>
      </c>
      <c r="C61" s="7" t="s">
        <v>147</v>
      </c>
      <c r="D61" s="7" t="s">
        <v>151</v>
      </c>
      <c r="E61" s="7" t="s">
        <v>151</v>
      </c>
      <c r="F61" s="11">
        <v>4</v>
      </c>
      <c r="G61" s="11" t="s">
        <v>40</v>
      </c>
      <c r="H61" s="11" t="s">
        <v>9</v>
      </c>
      <c r="I61" s="9" t="s">
        <v>152</v>
      </c>
      <c r="J61" s="7" t="str">
        <f t="shared" si="3"/>
        <v>312200</v>
      </c>
    </row>
    <row r="62" spans="1:10" ht="12.75" x14ac:dyDescent="0.2">
      <c r="A62" s="7" t="s">
        <v>153</v>
      </c>
      <c r="B62" s="7" t="s">
        <v>118</v>
      </c>
      <c r="C62" s="7" t="s">
        <v>154</v>
      </c>
      <c r="D62" s="7" t="s">
        <v>155</v>
      </c>
      <c r="E62" s="7" t="s">
        <v>155</v>
      </c>
      <c r="F62" s="11">
        <v>4</v>
      </c>
      <c r="G62" s="11" t="s">
        <v>40</v>
      </c>
      <c r="H62" s="11" t="s">
        <v>9</v>
      </c>
      <c r="I62" s="9" t="s">
        <v>156</v>
      </c>
      <c r="J62" s="7" t="str">
        <f t="shared" si="3"/>
        <v>313100</v>
      </c>
    </row>
    <row r="63" spans="1:10" ht="12.75" x14ac:dyDescent="0.2">
      <c r="A63" s="7" t="s">
        <v>157</v>
      </c>
      <c r="B63" s="7" t="s">
        <v>118</v>
      </c>
      <c r="C63" s="7" t="s">
        <v>154</v>
      </c>
      <c r="D63" s="7" t="s">
        <v>158</v>
      </c>
      <c r="E63" s="7" t="s">
        <v>158</v>
      </c>
      <c r="F63" s="11">
        <v>4</v>
      </c>
      <c r="G63" s="11" t="s">
        <v>40</v>
      </c>
      <c r="H63" s="11" t="s">
        <v>9</v>
      </c>
      <c r="I63" s="9" t="s">
        <v>159</v>
      </c>
      <c r="J63" s="7" t="str">
        <f t="shared" si="3"/>
        <v>313200</v>
      </c>
    </row>
    <row r="64" spans="1:10" ht="12.75" x14ac:dyDescent="0.2">
      <c r="A64" s="7" t="s">
        <v>160</v>
      </c>
      <c r="B64" s="7" t="s">
        <v>118</v>
      </c>
      <c r="C64" s="7" t="s">
        <v>154</v>
      </c>
      <c r="D64" s="7" t="s">
        <v>161</v>
      </c>
      <c r="E64" s="7" t="s">
        <v>161</v>
      </c>
      <c r="F64" s="11">
        <v>4</v>
      </c>
      <c r="G64" s="11" t="s">
        <v>40</v>
      </c>
      <c r="H64" s="11" t="s">
        <v>9</v>
      </c>
      <c r="I64" s="9" t="s">
        <v>162</v>
      </c>
      <c r="J64" s="7" t="str">
        <f t="shared" si="3"/>
        <v>313300</v>
      </c>
    </row>
    <row r="65" spans="1:10" ht="12.75" x14ac:dyDescent="0.2">
      <c r="A65" s="7" t="s">
        <v>163</v>
      </c>
      <c r="B65" s="7" t="s">
        <v>118</v>
      </c>
      <c r="C65" s="7" t="s">
        <v>164</v>
      </c>
      <c r="D65" s="7" t="s">
        <v>165</v>
      </c>
      <c r="E65" s="7" t="s">
        <v>165</v>
      </c>
      <c r="F65" s="11">
        <v>4</v>
      </c>
      <c r="G65" s="11" t="s">
        <v>40</v>
      </c>
      <c r="H65" s="11" t="s">
        <v>9</v>
      </c>
      <c r="I65" s="9" t="s">
        <v>166</v>
      </c>
      <c r="J65" s="7" t="str">
        <f t="shared" si="3"/>
        <v>314100</v>
      </c>
    </row>
    <row r="66" spans="1:10" ht="12.75" x14ac:dyDescent="0.2">
      <c r="A66" s="7" t="s">
        <v>167</v>
      </c>
      <c r="B66" s="7" t="s">
        <v>118</v>
      </c>
      <c r="C66" s="7" t="s">
        <v>164</v>
      </c>
      <c r="D66" s="7" t="s">
        <v>168</v>
      </c>
      <c r="E66" s="7" t="s">
        <v>168</v>
      </c>
      <c r="F66" s="11">
        <v>4</v>
      </c>
      <c r="G66" s="11" t="s">
        <v>40</v>
      </c>
      <c r="H66" s="11" t="s">
        <v>9</v>
      </c>
      <c r="I66" s="9" t="s">
        <v>169</v>
      </c>
      <c r="J66" s="7" t="str">
        <f t="shared" si="3"/>
        <v>314900</v>
      </c>
    </row>
    <row r="67" spans="1:10" ht="12.75" x14ac:dyDescent="0.2">
      <c r="A67" s="7" t="s">
        <v>170</v>
      </c>
      <c r="B67" s="7" t="s">
        <v>118</v>
      </c>
      <c r="C67" s="7" t="s">
        <v>171</v>
      </c>
      <c r="D67" s="7" t="s">
        <v>172</v>
      </c>
      <c r="E67" s="7" t="s">
        <v>172</v>
      </c>
      <c r="F67" s="11">
        <v>4</v>
      </c>
      <c r="G67" s="11" t="s">
        <v>40</v>
      </c>
      <c r="H67" s="11" t="s">
        <v>9</v>
      </c>
      <c r="I67" s="9" t="s">
        <v>173</v>
      </c>
      <c r="J67" s="7" t="str">
        <f t="shared" si="3"/>
        <v>315100</v>
      </c>
    </row>
    <row r="68" spans="1:10" ht="12.75" x14ac:dyDescent="0.2">
      <c r="A68" s="7" t="s">
        <v>174</v>
      </c>
      <c r="B68" s="7" t="s">
        <v>118</v>
      </c>
      <c r="C68" s="7" t="s">
        <v>171</v>
      </c>
      <c r="D68" s="7" t="s">
        <v>175</v>
      </c>
      <c r="E68" s="7" t="s">
        <v>175</v>
      </c>
      <c r="F68" s="11">
        <v>4</v>
      </c>
      <c r="G68" s="11" t="s">
        <v>40</v>
      </c>
      <c r="H68" s="11" t="s">
        <v>9</v>
      </c>
      <c r="I68" s="9" t="s">
        <v>176</v>
      </c>
      <c r="J68" s="7" t="str">
        <f t="shared" si="3"/>
        <v>315200</v>
      </c>
    </row>
    <row r="69" spans="1:10" ht="12.75" x14ac:dyDescent="0.2">
      <c r="A69" s="7" t="s">
        <v>177</v>
      </c>
      <c r="B69" s="7" t="s">
        <v>118</v>
      </c>
      <c r="C69" s="7" t="s">
        <v>171</v>
      </c>
      <c r="D69" s="7" t="s">
        <v>178</v>
      </c>
      <c r="E69" s="7" t="s">
        <v>178</v>
      </c>
      <c r="F69" s="11">
        <v>4</v>
      </c>
      <c r="G69" s="11" t="s">
        <v>40</v>
      </c>
      <c r="H69" s="11" t="s">
        <v>9</v>
      </c>
      <c r="I69" s="9" t="s">
        <v>179</v>
      </c>
      <c r="J69" s="7" t="str">
        <f t="shared" si="3"/>
        <v>315900</v>
      </c>
    </row>
    <row r="70" spans="1:10" ht="12.75" x14ac:dyDescent="0.2">
      <c r="A70" s="7" t="s">
        <v>180</v>
      </c>
      <c r="B70" s="7" t="s">
        <v>118</v>
      </c>
      <c r="C70" s="7" t="s">
        <v>181</v>
      </c>
      <c r="D70" s="7" t="s">
        <v>182</v>
      </c>
      <c r="E70" s="7" t="s">
        <v>182</v>
      </c>
      <c r="F70" s="11">
        <v>4</v>
      </c>
      <c r="G70" s="11" t="s">
        <v>40</v>
      </c>
      <c r="H70" s="11" t="s">
        <v>9</v>
      </c>
      <c r="I70" s="9" t="s">
        <v>183</v>
      </c>
      <c r="J70" s="7" t="str">
        <f t="shared" si="3"/>
        <v>316100</v>
      </c>
    </row>
    <row r="71" spans="1:10" ht="12.75" x14ac:dyDescent="0.2">
      <c r="A71" s="7" t="s">
        <v>184</v>
      </c>
      <c r="B71" s="7" t="s">
        <v>118</v>
      </c>
      <c r="C71" s="7" t="s">
        <v>181</v>
      </c>
      <c r="D71" s="7" t="s">
        <v>185</v>
      </c>
      <c r="E71" s="7" t="s">
        <v>185</v>
      </c>
      <c r="F71" s="11">
        <v>4</v>
      </c>
      <c r="G71" s="11" t="s">
        <v>40</v>
      </c>
      <c r="H71" s="11" t="s">
        <v>9</v>
      </c>
      <c r="I71" s="9" t="s">
        <v>186</v>
      </c>
      <c r="J71" s="7" t="str">
        <f t="shared" si="3"/>
        <v>316200</v>
      </c>
    </row>
    <row r="72" spans="1:10" ht="12.75" x14ac:dyDescent="0.2">
      <c r="A72" s="7" t="s">
        <v>187</v>
      </c>
      <c r="B72" s="7" t="s">
        <v>118</v>
      </c>
      <c r="C72" s="7" t="s">
        <v>181</v>
      </c>
      <c r="D72" s="7" t="s">
        <v>188</v>
      </c>
      <c r="E72" s="7" t="s">
        <v>188</v>
      </c>
      <c r="F72" s="11">
        <v>4</v>
      </c>
      <c r="G72" s="11" t="s">
        <v>40</v>
      </c>
      <c r="H72" s="11" t="s">
        <v>9</v>
      </c>
      <c r="I72" s="9" t="s">
        <v>189</v>
      </c>
      <c r="J72" s="7" t="str">
        <f t="shared" si="3"/>
        <v>316900</v>
      </c>
    </row>
    <row r="73" spans="1:10" ht="12.75" x14ac:dyDescent="0.2">
      <c r="A73" s="7" t="s">
        <v>190</v>
      </c>
      <c r="B73" s="7" t="s">
        <v>118</v>
      </c>
      <c r="C73" s="7" t="s">
        <v>191</v>
      </c>
      <c r="D73" s="7" t="s">
        <v>192</v>
      </c>
      <c r="E73" s="7" t="s">
        <v>192</v>
      </c>
      <c r="F73" s="11">
        <v>4</v>
      </c>
      <c r="G73" s="11" t="s">
        <v>40</v>
      </c>
      <c r="H73" s="11" t="s">
        <v>9</v>
      </c>
      <c r="I73" s="9" t="s">
        <v>193</v>
      </c>
      <c r="J73" s="7" t="str">
        <f t="shared" si="3"/>
        <v>321100</v>
      </c>
    </row>
    <row r="74" spans="1:10" ht="12.75" x14ac:dyDescent="0.2">
      <c r="A74" s="7" t="s">
        <v>194</v>
      </c>
      <c r="B74" s="7" t="s">
        <v>118</v>
      </c>
      <c r="C74" s="7" t="s">
        <v>191</v>
      </c>
      <c r="D74" s="7" t="s">
        <v>195</v>
      </c>
      <c r="E74" s="7" t="s">
        <v>195</v>
      </c>
      <c r="F74" s="11">
        <v>4</v>
      </c>
      <c r="G74" s="11" t="s">
        <v>40</v>
      </c>
      <c r="H74" s="11" t="s">
        <v>9</v>
      </c>
      <c r="I74" s="9" t="s">
        <v>196</v>
      </c>
      <c r="J74" s="7" t="str">
        <f t="shared" si="3"/>
        <v>321200</v>
      </c>
    </row>
    <row r="75" spans="1:10" ht="12.75" x14ac:dyDescent="0.2">
      <c r="A75" s="7" t="s">
        <v>197</v>
      </c>
      <c r="B75" s="7" t="s">
        <v>118</v>
      </c>
      <c r="C75" s="7" t="s">
        <v>191</v>
      </c>
      <c r="D75" s="7" t="s">
        <v>198</v>
      </c>
      <c r="E75" s="7" t="s">
        <v>198</v>
      </c>
      <c r="F75" s="11">
        <v>4</v>
      </c>
      <c r="G75" s="11" t="s">
        <v>40</v>
      </c>
      <c r="H75" s="11" t="s">
        <v>9</v>
      </c>
      <c r="I75" s="9" t="s">
        <v>199</v>
      </c>
      <c r="J75" s="7" t="str">
        <f t="shared" si="3"/>
        <v>321900</v>
      </c>
    </row>
    <row r="76" spans="1:10" ht="12.75" x14ac:dyDescent="0.2">
      <c r="A76" s="7" t="s">
        <v>200</v>
      </c>
      <c r="B76" s="7" t="s">
        <v>118</v>
      </c>
      <c r="C76" s="7" t="s">
        <v>201</v>
      </c>
      <c r="D76" s="7" t="s">
        <v>202</v>
      </c>
      <c r="E76" s="7" t="s">
        <v>202</v>
      </c>
      <c r="F76" s="11">
        <v>4</v>
      </c>
      <c r="G76" s="11" t="s">
        <v>40</v>
      </c>
      <c r="H76" s="11" t="s">
        <v>9</v>
      </c>
      <c r="I76" s="9" t="s">
        <v>203</v>
      </c>
      <c r="J76" s="7" t="str">
        <f t="shared" si="3"/>
        <v>322100</v>
      </c>
    </row>
    <row r="77" spans="1:10" ht="12.75" x14ac:dyDescent="0.2">
      <c r="A77" s="7" t="s">
        <v>204</v>
      </c>
      <c r="B77" s="7" t="s">
        <v>118</v>
      </c>
      <c r="C77" s="7" t="s">
        <v>201</v>
      </c>
      <c r="D77" s="7" t="s">
        <v>205</v>
      </c>
      <c r="E77" s="7" t="s">
        <v>205</v>
      </c>
      <c r="F77" s="11">
        <v>4</v>
      </c>
      <c r="G77" s="11" t="s">
        <v>40</v>
      </c>
      <c r="H77" s="11" t="s">
        <v>9</v>
      </c>
      <c r="I77" s="9" t="s">
        <v>206</v>
      </c>
      <c r="J77" s="7" t="str">
        <f t="shared" si="3"/>
        <v>322200</v>
      </c>
    </row>
    <row r="78" spans="1:10" ht="12.75" x14ac:dyDescent="0.2">
      <c r="A78" s="7" t="s">
        <v>207</v>
      </c>
      <c r="B78" s="7" t="s">
        <v>118</v>
      </c>
      <c r="C78" s="7" t="s">
        <v>208</v>
      </c>
      <c r="D78" s="7" t="s">
        <v>209</v>
      </c>
      <c r="E78" s="7" t="s">
        <v>209</v>
      </c>
      <c r="F78" s="11">
        <v>4</v>
      </c>
      <c r="G78" s="11" t="s">
        <v>40</v>
      </c>
      <c r="H78" s="11" t="s">
        <v>9</v>
      </c>
      <c r="I78" s="9" t="s">
        <v>210</v>
      </c>
      <c r="J78" s="7" t="str">
        <f t="shared" si="3"/>
        <v>323100</v>
      </c>
    </row>
    <row r="79" spans="1:10" ht="12.75" x14ac:dyDescent="0.2">
      <c r="A79" s="7" t="s">
        <v>211</v>
      </c>
      <c r="B79" s="7" t="s">
        <v>118</v>
      </c>
      <c r="C79" s="7" t="s">
        <v>212</v>
      </c>
      <c r="D79" s="7" t="s">
        <v>213</v>
      </c>
      <c r="E79" s="7" t="s">
        <v>213</v>
      </c>
      <c r="F79" s="11">
        <v>4</v>
      </c>
      <c r="G79" s="11" t="s">
        <v>40</v>
      </c>
      <c r="H79" s="11" t="s">
        <v>9</v>
      </c>
      <c r="I79" s="9" t="s">
        <v>214</v>
      </c>
      <c r="J79" s="7" t="str">
        <f t="shared" si="3"/>
        <v>324100</v>
      </c>
    </row>
    <row r="80" spans="1:10" ht="12.75" x14ac:dyDescent="0.2">
      <c r="A80" s="7" t="s">
        <v>215</v>
      </c>
      <c r="B80" s="7" t="s">
        <v>118</v>
      </c>
      <c r="C80" s="7" t="s">
        <v>216</v>
      </c>
      <c r="D80" s="7" t="s">
        <v>217</v>
      </c>
      <c r="E80" s="7" t="s">
        <v>217</v>
      </c>
      <c r="F80" s="11">
        <v>4</v>
      </c>
      <c r="G80" s="11" t="s">
        <v>40</v>
      </c>
      <c r="H80" s="11" t="s">
        <v>9</v>
      </c>
      <c r="I80" s="9" t="s">
        <v>218</v>
      </c>
      <c r="J80" s="7" t="str">
        <f t="shared" si="3"/>
        <v>325100</v>
      </c>
    </row>
    <row r="81" spans="1:10" ht="12.75" x14ac:dyDescent="0.2">
      <c r="A81" s="7" t="s">
        <v>219</v>
      </c>
      <c r="B81" s="7" t="s">
        <v>118</v>
      </c>
      <c r="C81" s="7" t="s">
        <v>216</v>
      </c>
      <c r="D81" s="7" t="s">
        <v>220</v>
      </c>
      <c r="E81" s="7" t="s">
        <v>220</v>
      </c>
      <c r="F81" s="11">
        <v>4</v>
      </c>
      <c r="G81" s="11" t="s">
        <v>40</v>
      </c>
      <c r="H81" s="11" t="s">
        <v>9</v>
      </c>
      <c r="I81" s="9" t="s">
        <v>221</v>
      </c>
      <c r="J81" s="7" t="str">
        <f t="shared" si="3"/>
        <v>325200</v>
      </c>
    </row>
    <row r="82" spans="1:10" ht="12.75" x14ac:dyDescent="0.2">
      <c r="A82" s="7" t="s">
        <v>222</v>
      </c>
      <c r="B82" s="7" t="s">
        <v>118</v>
      </c>
      <c r="C82" s="7" t="s">
        <v>216</v>
      </c>
      <c r="D82" s="7" t="s">
        <v>223</v>
      </c>
      <c r="E82" s="7" t="s">
        <v>223</v>
      </c>
      <c r="F82" s="11">
        <v>4</v>
      </c>
      <c r="G82" s="11" t="s">
        <v>40</v>
      </c>
      <c r="H82" s="11" t="s">
        <v>9</v>
      </c>
      <c r="I82" s="9" t="s">
        <v>224</v>
      </c>
      <c r="J82" s="7" t="str">
        <f t="shared" si="3"/>
        <v>325300</v>
      </c>
    </row>
    <row r="83" spans="1:10" ht="12.75" x14ac:dyDescent="0.2">
      <c r="A83" s="7" t="s">
        <v>225</v>
      </c>
      <c r="B83" s="7" t="s">
        <v>118</v>
      </c>
      <c r="C83" s="7" t="s">
        <v>216</v>
      </c>
      <c r="D83" s="7" t="s">
        <v>226</v>
      </c>
      <c r="E83" s="7" t="s">
        <v>226</v>
      </c>
      <c r="F83" s="11">
        <v>4</v>
      </c>
      <c r="G83" s="11" t="s">
        <v>40</v>
      </c>
      <c r="H83" s="11" t="s">
        <v>9</v>
      </c>
      <c r="I83" s="9" t="s">
        <v>227</v>
      </c>
      <c r="J83" s="7" t="str">
        <f t="shared" si="3"/>
        <v>325400</v>
      </c>
    </row>
    <row r="84" spans="1:10" ht="12.75" x14ac:dyDescent="0.2">
      <c r="A84" s="7" t="s">
        <v>228</v>
      </c>
      <c r="B84" s="7" t="s">
        <v>118</v>
      </c>
      <c r="C84" s="7" t="s">
        <v>216</v>
      </c>
      <c r="D84" s="7" t="s">
        <v>229</v>
      </c>
      <c r="E84" s="7" t="s">
        <v>229</v>
      </c>
      <c r="F84" s="11">
        <v>4</v>
      </c>
      <c r="G84" s="11" t="s">
        <v>40</v>
      </c>
      <c r="H84" s="11" t="s">
        <v>9</v>
      </c>
      <c r="I84" s="9" t="s">
        <v>230</v>
      </c>
      <c r="J84" s="7" t="str">
        <f t="shared" si="3"/>
        <v>325500</v>
      </c>
    </row>
    <row r="85" spans="1:10" ht="12.75" x14ac:dyDescent="0.2">
      <c r="A85" s="7" t="s">
        <v>231</v>
      </c>
      <c r="B85" s="7" t="s">
        <v>118</v>
      </c>
      <c r="C85" s="7" t="s">
        <v>216</v>
      </c>
      <c r="D85" s="7" t="s">
        <v>232</v>
      </c>
      <c r="E85" s="7" t="s">
        <v>232</v>
      </c>
      <c r="F85" s="11">
        <v>4</v>
      </c>
      <c r="G85" s="11" t="s">
        <v>40</v>
      </c>
      <c r="H85" s="11" t="s">
        <v>9</v>
      </c>
      <c r="I85" s="9" t="s">
        <v>233</v>
      </c>
      <c r="J85" s="7" t="str">
        <f t="shared" si="3"/>
        <v>325600</v>
      </c>
    </row>
    <row r="86" spans="1:10" ht="12.75" x14ac:dyDescent="0.2">
      <c r="A86" s="7" t="s">
        <v>234</v>
      </c>
      <c r="B86" s="7" t="s">
        <v>118</v>
      </c>
      <c r="C86" s="7" t="s">
        <v>216</v>
      </c>
      <c r="D86" s="7" t="s">
        <v>235</v>
      </c>
      <c r="E86" s="7" t="s">
        <v>235</v>
      </c>
      <c r="F86" s="11">
        <v>4</v>
      </c>
      <c r="G86" s="11" t="s">
        <v>40</v>
      </c>
      <c r="H86" s="11" t="s">
        <v>9</v>
      </c>
      <c r="I86" s="9" t="s">
        <v>236</v>
      </c>
      <c r="J86" s="7" t="str">
        <f t="shared" si="3"/>
        <v>325900</v>
      </c>
    </row>
    <row r="87" spans="1:10" ht="12.75" x14ac:dyDescent="0.2">
      <c r="A87" s="7" t="s">
        <v>237</v>
      </c>
      <c r="B87" s="7" t="s">
        <v>118</v>
      </c>
      <c r="C87" s="7" t="s">
        <v>238</v>
      </c>
      <c r="D87" s="7" t="s">
        <v>239</v>
      </c>
      <c r="E87" s="7" t="s">
        <v>239</v>
      </c>
      <c r="F87" s="11">
        <v>4</v>
      </c>
      <c r="G87" s="11" t="s">
        <v>40</v>
      </c>
      <c r="H87" s="11" t="s">
        <v>9</v>
      </c>
      <c r="I87" s="9" t="s">
        <v>240</v>
      </c>
      <c r="J87" s="7" t="str">
        <f t="shared" si="3"/>
        <v>326100</v>
      </c>
    </row>
    <row r="88" spans="1:10" ht="12.75" x14ac:dyDescent="0.2">
      <c r="A88" s="7" t="s">
        <v>241</v>
      </c>
      <c r="B88" s="7" t="s">
        <v>118</v>
      </c>
      <c r="C88" s="7" t="s">
        <v>238</v>
      </c>
      <c r="D88" s="7" t="s">
        <v>242</v>
      </c>
      <c r="E88" s="7" t="s">
        <v>242</v>
      </c>
      <c r="F88" s="11">
        <v>4</v>
      </c>
      <c r="G88" s="11" t="s">
        <v>40</v>
      </c>
      <c r="H88" s="11" t="s">
        <v>9</v>
      </c>
      <c r="I88" s="9" t="s">
        <v>243</v>
      </c>
      <c r="J88" s="7" t="str">
        <f t="shared" si="3"/>
        <v>326200</v>
      </c>
    </row>
    <row r="89" spans="1:10" ht="12.75" x14ac:dyDescent="0.2">
      <c r="A89" s="7" t="s">
        <v>244</v>
      </c>
      <c r="B89" s="7" t="s">
        <v>118</v>
      </c>
      <c r="C89" s="7" t="s">
        <v>245</v>
      </c>
      <c r="D89" s="7" t="s">
        <v>246</v>
      </c>
      <c r="E89" s="7" t="s">
        <v>246</v>
      </c>
      <c r="F89" s="11">
        <v>4</v>
      </c>
      <c r="G89" s="11" t="s">
        <v>40</v>
      </c>
      <c r="H89" s="11" t="s">
        <v>9</v>
      </c>
      <c r="I89" s="9" t="s">
        <v>247</v>
      </c>
      <c r="J89" s="7" t="str">
        <f t="shared" si="3"/>
        <v>327100</v>
      </c>
    </row>
    <row r="90" spans="1:10" ht="12.75" x14ac:dyDescent="0.2">
      <c r="A90" s="7" t="s">
        <v>248</v>
      </c>
      <c r="B90" s="7" t="s">
        <v>118</v>
      </c>
      <c r="C90" s="7" t="s">
        <v>245</v>
      </c>
      <c r="D90" s="7" t="s">
        <v>249</v>
      </c>
      <c r="E90" s="7" t="s">
        <v>249</v>
      </c>
      <c r="F90" s="11">
        <v>4</v>
      </c>
      <c r="G90" s="11" t="s">
        <v>40</v>
      </c>
      <c r="H90" s="11" t="s">
        <v>9</v>
      </c>
      <c r="I90" s="9" t="s">
        <v>250</v>
      </c>
      <c r="J90" s="7" t="str">
        <f t="shared" si="3"/>
        <v>327200</v>
      </c>
    </row>
    <row r="91" spans="1:10" ht="12.75" x14ac:dyDescent="0.2">
      <c r="A91" s="7" t="s">
        <v>251</v>
      </c>
      <c r="B91" s="7" t="s">
        <v>118</v>
      </c>
      <c r="C91" s="7" t="s">
        <v>245</v>
      </c>
      <c r="D91" s="7" t="s">
        <v>252</v>
      </c>
      <c r="E91" s="7" t="s">
        <v>252</v>
      </c>
      <c r="F91" s="11">
        <v>4</v>
      </c>
      <c r="G91" s="11" t="s">
        <v>40</v>
      </c>
      <c r="H91" s="11" t="s">
        <v>9</v>
      </c>
      <c r="I91" s="9" t="s">
        <v>253</v>
      </c>
      <c r="J91" s="7" t="str">
        <f t="shared" si="3"/>
        <v>327300</v>
      </c>
    </row>
    <row r="92" spans="1:10" ht="12.75" x14ac:dyDescent="0.2">
      <c r="A92" s="7" t="s">
        <v>254</v>
      </c>
      <c r="B92" s="7" t="s">
        <v>118</v>
      </c>
      <c r="C92" s="7" t="s">
        <v>245</v>
      </c>
      <c r="D92" s="7" t="s">
        <v>255</v>
      </c>
      <c r="E92" s="7" t="s">
        <v>255</v>
      </c>
      <c r="F92" s="11">
        <v>4</v>
      </c>
      <c r="G92" s="11" t="s">
        <v>40</v>
      </c>
      <c r="H92" s="11" t="s">
        <v>9</v>
      </c>
      <c r="I92" s="9" t="s">
        <v>256</v>
      </c>
      <c r="J92" s="7" t="str">
        <f t="shared" si="3"/>
        <v>327400</v>
      </c>
    </row>
    <row r="93" spans="1:10" ht="12.75" x14ac:dyDescent="0.2">
      <c r="A93" s="7" t="s">
        <v>257</v>
      </c>
      <c r="B93" s="7" t="s">
        <v>118</v>
      </c>
      <c r="C93" s="7" t="s">
        <v>245</v>
      </c>
      <c r="D93" s="7" t="s">
        <v>258</v>
      </c>
      <c r="E93" s="7" t="s">
        <v>258</v>
      </c>
      <c r="F93" s="11">
        <v>4</v>
      </c>
      <c r="G93" s="11" t="s">
        <v>40</v>
      </c>
      <c r="H93" s="11" t="s">
        <v>9</v>
      </c>
      <c r="I93" s="9" t="s">
        <v>259</v>
      </c>
      <c r="J93" s="7" t="str">
        <f t="shared" si="3"/>
        <v>327900</v>
      </c>
    </row>
    <row r="94" spans="1:10" ht="12.75" x14ac:dyDescent="0.2">
      <c r="A94" s="7" t="s">
        <v>260</v>
      </c>
      <c r="B94" s="7" t="s">
        <v>118</v>
      </c>
      <c r="C94" s="7" t="s">
        <v>261</v>
      </c>
      <c r="D94" s="7" t="s">
        <v>262</v>
      </c>
      <c r="E94" s="7" t="s">
        <v>262</v>
      </c>
      <c r="F94" s="11">
        <v>4</v>
      </c>
      <c r="G94" s="11" t="s">
        <v>40</v>
      </c>
      <c r="H94" s="11" t="s">
        <v>9</v>
      </c>
      <c r="I94" s="9" t="s">
        <v>263</v>
      </c>
      <c r="J94" s="7" t="str">
        <f t="shared" si="3"/>
        <v>331100</v>
      </c>
    </row>
    <row r="95" spans="1:10" ht="12.75" x14ac:dyDescent="0.2">
      <c r="A95" s="7" t="s">
        <v>264</v>
      </c>
      <c r="B95" s="7" t="s">
        <v>118</v>
      </c>
      <c r="C95" s="7" t="s">
        <v>261</v>
      </c>
      <c r="D95" s="7" t="s">
        <v>265</v>
      </c>
      <c r="E95" s="7" t="s">
        <v>265</v>
      </c>
      <c r="F95" s="11">
        <v>4</v>
      </c>
      <c r="G95" s="11" t="s">
        <v>40</v>
      </c>
      <c r="H95" s="11" t="s">
        <v>9</v>
      </c>
      <c r="I95" s="9" t="s">
        <v>266</v>
      </c>
      <c r="J95" s="7" t="str">
        <f t="shared" ref="J95:J158" si="4">IF(F95=4,D95&amp;"00",IF(F95=3,C95&amp;"000",B95))</f>
        <v>331200</v>
      </c>
    </row>
    <row r="96" spans="1:10" ht="12.75" x14ac:dyDescent="0.2">
      <c r="A96" s="7" t="s">
        <v>267</v>
      </c>
      <c r="B96" s="7" t="s">
        <v>118</v>
      </c>
      <c r="C96" s="7" t="s">
        <v>261</v>
      </c>
      <c r="D96" s="7" t="s">
        <v>268</v>
      </c>
      <c r="E96" s="7" t="s">
        <v>268</v>
      </c>
      <c r="F96" s="11">
        <v>4</v>
      </c>
      <c r="G96" s="11" t="s">
        <v>40</v>
      </c>
      <c r="H96" s="11" t="s">
        <v>9</v>
      </c>
      <c r="I96" s="9" t="s">
        <v>269</v>
      </c>
      <c r="J96" s="7" t="str">
        <f t="shared" si="4"/>
        <v>331300</v>
      </c>
    </row>
    <row r="97" spans="1:10" ht="12.75" x14ac:dyDescent="0.2">
      <c r="A97" s="7" t="s">
        <v>270</v>
      </c>
      <c r="B97" s="7" t="s">
        <v>118</v>
      </c>
      <c r="C97" s="7" t="s">
        <v>261</v>
      </c>
      <c r="D97" s="7" t="s">
        <v>271</v>
      </c>
      <c r="E97" s="7" t="s">
        <v>271</v>
      </c>
      <c r="F97" s="11">
        <v>4</v>
      </c>
      <c r="G97" s="11" t="s">
        <v>40</v>
      </c>
      <c r="H97" s="11" t="s">
        <v>9</v>
      </c>
      <c r="I97" s="9" t="s">
        <v>272</v>
      </c>
      <c r="J97" s="7" t="str">
        <f t="shared" si="4"/>
        <v>331400</v>
      </c>
    </row>
    <row r="98" spans="1:10" ht="12.75" x14ac:dyDescent="0.2">
      <c r="A98" s="7" t="s">
        <v>273</v>
      </c>
      <c r="B98" s="7" t="s">
        <v>118</v>
      </c>
      <c r="C98" s="7" t="s">
        <v>261</v>
      </c>
      <c r="D98" s="7" t="s">
        <v>274</v>
      </c>
      <c r="E98" s="7" t="s">
        <v>274</v>
      </c>
      <c r="F98" s="11">
        <v>4</v>
      </c>
      <c r="G98" s="11" t="s">
        <v>40</v>
      </c>
      <c r="H98" s="11" t="s">
        <v>9</v>
      </c>
      <c r="I98" s="9" t="s">
        <v>275</v>
      </c>
      <c r="J98" s="7" t="str">
        <f t="shared" si="4"/>
        <v>331500</v>
      </c>
    </row>
    <row r="99" spans="1:10" ht="12.75" x14ac:dyDescent="0.2">
      <c r="A99" s="7" t="s">
        <v>276</v>
      </c>
      <c r="B99" s="7" t="s">
        <v>118</v>
      </c>
      <c r="C99" s="7" t="s">
        <v>277</v>
      </c>
      <c r="D99" s="7" t="s">
        <v>278</v>
      </c>
      <c r="E99" s="7" t="s">
        <v>278</v>
      </c>
      <c r="F99" s="11">
        <v>4</v>
      </c>
      <c r="G99" s="11" t="s">
        <v>40</v>
      </c>
      <c r="H99" s="11" t="s">
        <v>9</v>
      </c>
      <c r="I99" s="9" t="s">
        <v>279</v>
      </c>
      <c r="J99" s="7" t="str">
        <f t="shared" si="4"/>
        <v>332100</v>
      </c>
    </row>
    <row r="100" spans="1:10" ht="12.75" x14ac:dyDescent="0.2">
      <c r="A100" s="7" t="s">
        <v>280</v>
      </c>
      <c r="B100" s="7" t="s">
        <v>118</v>
      </c>
      <c r="C100" s="7" t="s">
        <v>277</v>
      </c>
      <c r="D100" s="7" t="s">
        <v>281</v>
      </c>
      <c r="E100" s="7" t="s">
        <v>281</v>
      </c>
      <c r="F100" s="11">
        <v>4</v>
      </c>
      <c r="G100" s="11" t="s">
        <v>40</v>
      </c>
      <c r="H100" s="11" t="s">
        <v>9</v>
      </c>
      <c r="I100" s="9" t="s">
        <v>282</v>
      </c>
      <c r="J100" s="7" t="str">
        <f t="shared" si="4"/>
        <v>332200</v>
      </c>
    </row>
    <row r="101" spans="1:10" ht="12.75" x14ac:dyDescent="0.2">
      <c r="A101" s="7" t="s">
        <v>283</v>
      </c>
      <c r="B101" s="7" t="s">
        <v>118</v>
      </c>
      <c r="C101" s="7" t="s">
        <v>277</v>
      </c>
      <c r="D101" s="7" t="s">
        <v>284</v>
      </c>
      <c r="E101" s="7" t="s">
        <v>284</v>
      </c>
      <c r="F101" s="11">
        <v>4</v>
      </c>
      <c r="G101" s="11" t="s">
        <v>40</v>
      </c>
      <c r="H101" s="11" t="s">
        <v>9</v>
      </c>
      <c r="I101" s="9" t="s">
        <v>285</v>
      </c>
      <c r="J101" s="7" t="str">
        <f t="shared" si="4"/>
        <v>332300</v>
      </c>
    </row>
    <row r="102" spans="1:10" ht="12.75" x14ac:dyDescent="0.2">
      <c r="A102" s="7" t="s">
        <v>286</v>
      </c>
      <c r="B102" s="7" t="s">
        <v>118</v>
      </c>
      <c r="C102" s="7" t="s">
        <v>277</v>
      </c>
      <c r="D102" s="7" t="s">
        <v>287</v>
      </c>
      <c r="E102" s="7" t="s">
        <v>287</v>
      </c>
      <c r="F102" s="11">
        <v>4</v>
      </c>
      <c r="G102" s="11" t="s">
        <v>40</v>
      </c>
      <c r="H102" s="11" t="s">
        <v>9</v>
      </c>
      <c r="I102" s="9" t="s">
        <v>288</v>
      </c>
      <c r="J102" s="7" t="str">
        <f t="shared" si="4"/>
        <v>332400</v>
      </c>
    </row>
    <row r="103" spans="1:10" ht="12.75" x14ac:dyDescent="0.2">
      <c r="A103" s="7" t="s">
        <v>289</v>
      </c>
      <c r="B103" s="7" t="s">
        <v>118</v>
      </c>
      <c r="C103" s="7" t="s">
        <v>277</v>
      </c>
      <c r="D103" s="7" t="s">
        <v>290</v>
      </c>
      <c r="E103" s="7" t="s">
        <v>290</v>
      </c>
      <c r="F103" s="11">
        <v>4</v>
      </c>
      <c r="G103" s="11" t="s">
        <v>40</v>
      </c>
      <c r="H103" s="11" t="s">
        <v>9</v>
      </c>
      <c r="I103" s="9" t="s">
        <v>291</v>
      </c>
      <c r="J103" s="7" t="str">
        <f t="shared" si="4"/>
        <v>332500</v>
      </c>
    </row>
    <row r="104" spans="1:10" ht="12.75" x14ac:dyDescent="0.2">
      <c r="A104" s="7" t="s">
        <v>292</v>
      </c>
      <c r="B104" s="7" t="s">
        <v>118</v>
      </c>
      <c r="C104" s="7" t="s">
        <v>277</v>
      </c>
      <c r="D104" s="7" t="s">
        <v>293</v>
      </c>
      <c r="E104" s="7" t="s">
        <v>293</v>
      </c>
      <c r="F104" s="11">
        <v>4</v>
      </c>
      <c r="G104" s="11" t="s">
        <v>40</v>
      </c>
      <c r="H104" s="11" t="s">
        <v>9</v>
      </c>
      <c r="I104" s="9" t="s">
        <v>294</v>
      </c>
      <c r="J104" s="7" t="str">
        <f t="shared" si="4"/>
        <v>332600</v>
      </c>
    </row>
    <row r="105" spans="1:10" ht="12.75" x14ac:dyDescent="0.2">
      <c r="A105" s="7" t="s">
        <v>295</v>
      </c>
      <c r="B105" s="7" t="s">
        <v>118</v>
      </c>
      <c r="C105" s="7" t="s">
        <v>277</v>
      </c>
      <c r="D105" s="7" t="s">
        <v>296</v>
      </c>
      <c r="E105" s="7" t="s">
        <v>296</v>
      </c>
      <c r="F105" s="11">
        <v>4</v>
      </c>
      <c r="G105" s="11" t="s">
        <v>40</v>
      </c>
      <c r="H105" s="11" t="s">
        <v>9</v>
      </c>
      <c r="I105" s="9" t="s">
        <v>297</v>
      </c>
      <c r="J105" s="7" t="str">
        <f t="shared" si="4"/>
        <v>332700</v>
      </c>
    </row>
    <row r="106" spans="1:10" ht="12.75" x14ac:dyDescent="0.2">
      <c r="A106" s="7" t="s">
        <v>298</v>
      </c>
      <c r="B106" s="7" t="s">
        <v>118</v>
      </c>
      <c r="C106" s="7" t="s">
        <v>277</v>
      </c>
      <c r="D106" s="7" t="s">
        <v>299</v>
      </c>
      <c r="E106" s="7" t="s">
        <v>299</v>
      </c>
      <c r="F106" s="11">
        <v>4</v>
      </c>
      <c r="G106" s="11" t="s">
        <v>40</v>
      </c>
      <c r="H106" s="11" t="s">
        <v>9</v>
      </c>
      <c r="I106" s="9" t="s">
        <v>300</v>
      </c>
      <c r="J106" s="7" t="str">
        <f t="shared" si="4"/>
        <v>332800</v>
      </c>
    </row>
    <row r="107" spans="1:10" ht="12.75" x14ac:dyDescent="0.2">
      <c r="A107" s="7" t="s">
        <v>301</v>
      </c>
      <c r="B107" s="7" t="s">
        <v>118</v>
      </c>
      <c r="C107" s="7" t="s">
        <v>277</v>
      </c>
      <c r="D107" s="7" t="s">
        <v>302</v>
      </c>
      <c r="E107" s="7" t="s">
        <v>302</v>
      </c>
      <c r="F107" s="11">
        <v>4</v>
      </c>
      <c r="G107" s="11" t="s">
        <v>40</v>
      </c>
      <c r="H107" s="11" t="s">
        <v>9</v>
      </c>
      <c r="I107" s="9" t="s">
        <v>303</v>
      </c>
      <c r="J107" s="7" t="str">
        <f t="shared" si="4"/>
        <v>332900</v>
      </c>
    </row>
    <row r="108" spans="1:10" ht="12.75" x14ac:dyDescent="0.2">
      <c r="A108" s="7" t="s">
        <v>304</v>
      </c>
      <c r="B108" s="7" t="s">
        <v>118</v>
      </c>
      <c r="C108" s="7" t="s">
        <v>305</v>
      </c>
      <c r="D108" s="7" t="s">
        <v>306</v>
      </c>
      <c r="E108" s="7" t="s">
        <v>306</v>
      </c>
      <c r="F108" s="11">
        <v>4</v>
      </c>
      <c r="G108" s="11" t="s">
        <v>40</v>
      </c>
      <c r="H108" s="11" t="s">
        <v>9</v>
      </c>
      <c r="I108" s="9" t="s">
        <v>307</v>
      </c>
      <c r="J108" s="7" t="str">
        <f t="shared" si="4"/>
        <v>333100</v>
      </c>
    </row>
    <row r="109" spans="1:10" ht="12.75" x14ac:dyDescent="0.2">
      <c r="A109" s="7" t="s">
        <v>308</v>
      </c>
      <c r="B109" s="7" t="s">
        <v>118</v>
      </c>
      <c r="C109" s="7" t="s">
        <v>305</v>
      </c>
      <c r="D109" s="7" t="s">
        <v>309</v>
      </c>
      <c r="E109" s="7" t="s">
        <v>309</v>
      </c>
      <c r="F109" s="11">
        <v>4</v>
      </c>
      <c r="G109" s="11" t="s">
        <v>40</v>
      </c>
      <c r="H109" s="11" t="s">
        <v>9</v>
      </c>
      <c r="I109" s="9" t="s">
        <v>310</v>
      </c>
      <c r="J109" s="7" t="str">
        <f t="shared" si="4"/>
        <v>333200</v>
      </c>
    </row>
    <row r="110" spans="1:10" ht="12.75" x14ac:dyDescent="0.2">
      <c r="A110" s="7" t="s">
        <v>311</v>
      </c>
      <c r="B110" s="7" t="s">
        <v>118</v>
      </c>
      <c r="C110" s="7" t="s">
        <v>305</v>
      </c>
      <c r="D110" s="7" t="s">
        <v>312</v>
      </c>
      <c r="E110" s="7" t="s">
        <v>312</v>
      </c>
      <c r="F110" s="11">
        <v>4</v>
      </c>
      <c r="G110" s="11" t="s">
        <v>40</v>
      </c>
      <c r="H110" s="11" t="s">
        <v>9</v>
      </c>
      <c r="I110" s="9" t="s">
        <v>313</v>
      </c>
      <c r="J110" s="7" t="str">
        <f t="shared" si="4"/>
        <v>333300</v>
      </c>
    </row>
    <row r="111" spans="1:10" ht="12.75" x14ac:dyDescent="0.2">
      <c r="A111" s="7" t="s">
        <v>314</v>
      </c>
      <c r="B111" s="7" t="s">
        <v>118</v>
      </c>
      <c r="C111" s="7" t="s">
        <v>305</v>
      </c>
      <c r="D111" s="7" t="s">
        <v>315</v>
      </c>
      <c r="E111" s="7" t="s">
        <v>315</v>
      </c>
      <c r="F111" s="11">
        <v>4</v>
      </c>
      <c r="G111" s="11" t="s">
        <v>40</v>
      </c>
      <c r="H111" s="11" t="s">
        <v>9</v>
      </c>
      <c r="I111" s="9" t="s">
        <v>316</v>
      </c>
      <c r="J111" s="7" t="str">
        <f t="shared" si="4"/>
        <v>333400</v>
      </c>
    </row>
    <row r="112" spans="1:10" ht="12.75" x14ac:dyDescent="0.2">
      <c r="A112" s="7" t="s">
        <v>317</v>
      </c>
      <c r="B112" s="7" t="s">
        <v>118</v>
      </c>
      <c r="C112" s="7" t="s">
        <v>305</v>
      </c>
      <c r="D112" s="7" t="s">
        <v>318</v>
      </c>
      <c r="E112" s="7" t="s">
        <v>318</v>
      </c>
      <c r="F112" s="11">
        <v>4</v>
      </c>
      <c r="G112" s="11" t="s">
        <v>40</v>
      </c>
      <c r="H112" s="11" t="s">
        <v>9</v>
      </c>
      <c r="I112" s="9" t="s">
        <v>319</v>
      </c>
      <c r="J112" s="7" t="str">
        <f t="shared" si="4"/>
        <v>333500</v>
      </c>
    </row>
    <row r="113" spans="1:10" ht="12.75" x14ac:dyDescent="0.2">
      <c r="A113" s="7" t="s">
        <v>320</v>
      </c>
      <c r="B113" s="7" t="s">
        <v>118</v>
      </c>
      <c r="C113" s="7" t="s">
        <v>305</v>
      </c>
      <c r="D113" s="7" t="s">
        <v>321</v>
      </c>
      <c r="E113" s="7" t="s">
        <v>321</v>
      </c>
      <c r="F113" s="11">
        <v>4</v>
      </c>
      <c r="G113" s="11" t="s">
        <v>40</v>
      </c>
      <c r="H113" s="11" t="s">
        <v>9</v>
      </c>
      <c r="I113" s="9" t="s">
        <v>322</v>
      </c>
      <c r="J113" s="7" t="str">
        <f t="shared" si="4"/>
        <v>333600</v>
      </c>
    </row>
    <row r="114" spans="1:10" ht="12.75" x14ac:dyDescent="0.2">
      <c r="A114" s="7" t="s">
        <v>323</v>
      </c>
      <c r="B114" s="7" t="s">
        <v>118</v>
      </c>
      <c r="C114" s="7" t="s">
        <v>305</v>
      </c>
      <c r="D114" s="7" t="s">
        <v>324</v>
      </c>
      <c r="E114" s="7" t="s">
        <v>324</v>
      </c>
      <c r="F114" s="11">
        <v>4</v>
      </c>
      <c r="G114" s="11" t="s">
        <v>40</v>
      </c>
      <c r="H114" s="11" t="s">
        <v>9</v>
      </c>
      <c r="I114" s="9" t="s">
        <v>325</v>
      </c>
      <c r="J114" s="7" t="str">
        <f t="shared" si="4"/>
        <v>333900</v>
      </c>
    </row>
    <row r="115" spans="1:10" ht="12.75" x14ac:dyDescent="0.2">
      <c r="A115" s="7" t="s">
        <v>326</v>
      </c>
      <c r="B115" s="7" t="s">
        <v>118</v>
      </c>
      <c r="C115" s="7" t="s">
        <v>327</v>
      </c>
      <c r="D115" s="7" t="s">
        <v>328</v>
      </c>
      <c r="E115" s="7" t="s">
        <v>328</v>
      </c>
      <c r="F115" s="11">
        <v>4</v>
      </c>
      <c r="G115" s="11" t="s">
        <v>40</v>
      </c>
      <c r="H115" s="11" t="s">
        <v>9</v>
      </c>
      <c r="I115" s="9" t="s">
        <v>329</v>
      </c>
      <c r="J115" s="7" t="str">
        <f t="shared" si="4"/>
        <v>334100</v>
      </c>
    </row>
    <row r="116" spans="1:10" ht="12.75" x14ac:dyDescent="0.2">
      <c r="A116" s="7" t="s">
        <v>330</v>
      </c>
      <c r="B116" s="7" t="s">
        <v>118</v>
      </c>
      <c r="C116" s="7" t="s">
        <v>327</v>
      </c>
      <c r="D116" s="7" t="s">
        <v>331</v>
      </c>
      <c r="E116" s="7" t="s">
        <v>331</v>
      </c>
      <c r="F116" s="11">
        <v>4</v>
      </c>
      <c r="G116" s="11" t="s">
        <v>40</v>
      </c>
      <c r="H116" s="11" t="s">
        <v>9</v>
      </c>
      <c r="I116" s="9" t="s">
        <v>332</v>
      </c>
      <c r="J116" s="7" t="str">
        <f t="shared" si="4"/>
        <v>334200</v>
      </c>
    </row>
    <row r="117" spans="1:10" ht="12.75" x14ac:dyDescent="0.2">
      <c r="A117" s="7" t="s">
        <v>333</v>
      </c>
      <c r="B117" s="7" t="s">
        <v>118</v>
      </c>
      <c r="C117" s="7" t="s">
        <v>327</v>
      </c>
      <c r="D117" s="7" t="s">
        <v>334</v>
      </c>
      <c r="E117" s="7" t="s">
        <v>334</v>
      </c>
      <c r="F117" s="11">
        <v>4</v>
      </c>
      <c r="G117" s="11" t="s">
        <v>40</v>
      </c>
      <c r="H117" s="11" t="s">
        <v>9</v>
      </c>
      <c r="I117" s="9" t="s">
        <v>335</v>
      </c>
      <c r="J117" s="7" t="str">
        <f t="shared" si="4"/>
        <v>334300</v>
      </c>
    </row>
    <row r="118" spans="1:10" ht="12.75" x14ac:dyDescent="0.2">
      <c r="A118" s="7" t="s">
        <v>336</v>
      </c>
      <c r="B118" s="7" t="s">
        <v>118</v>
      </c>
      <c r="C118" s="7" t="s">
        <v>327</v>
      </c>
      <c r="D118" s="7" t="s">
        <v>337</v>
      </c>
      <c r="E118" s="7" t="s">
        <v>337</v>
      </c>
      <c r="F118" s="11">
        <v>4</v>
      </c>
      <c r="G118" s="11" t="s">
        <v>40</v>
      </c>
      <c r="H118" s="11" t="s">
        <v>9</v>
      </c>
      <c r="I118" s="9" t="s">
        <v>338</v>
      </c>
      <c r="J118" s="7" t="str">
        <f t="shared" si="4"/>
        <v>334400</v>
      </c>
    </row>
    <row r="119" spans="1:10" ht="12.75" x14ac:dyDescent="0.2">
      <c r="A119" s="7" t="s">
        <v>339</v>
      </c>
      <c r="B119" s="7" t="s">
        <v>118</v>
      </c>
      <c r="C119" s="7" t="s">
        <v>327</v>
      </c>
      <c r="D119" s="7" t="s">
        <v>340</v>
      </c>
      <c r="E119" s="7" t="s">
        <v>340</v>
      </c>
      <c r="F119" s="11">
        <v>4</v>
      </c>
      <c r="G119" s="11" t="s">
        <v>40</v>
      </c>
      <c r="H119" s="11" t="s">
        <v>9</v>
      </c>
      <c r="I119" s="9" t="s">
        <v>341</v>
      </c>
      <c r="J119" s="7" t="str">
        <f t="shared" si="4"/>
        <v>334500</v>
      </c>
    </row>
    <row r="120" spans="1:10" ht="12.75" x14ac:dyDescent="0.2">
      <c r="A120" s="7" t="s">
        <v>342</v>
      </c>
      <c r="B120" s="7" t="s">
        <v>118</v>
      </c>
      <c r="C120" s="7" t="s">
        <v>327</v>
      </c>
      <c r="D120" s="7" t="s">
        <v>343</v>
      </c>
      <c r="E120" s="7" t="s">
        <v>343</v>
      </c>
      <c r="F120" s="11">
        <v>4</v>
      </c>
      <c r="G120" s="11" t="s">
        <v>40</v>
      </c>
      <c r="H120" s="11" t="s">
        <v>9</v>
      </c>
      <c r="I120" s="9" t="s">
        <v>344</v>
      </c>
      <c r="J120" s="7" t="str">
        <f t="shared" si="4"/>
        <v>334600</v>
      </c>
    </row>
    <row r="121" spans="1:10" ht="12.75" x14ac:dyDescent="0.2">
      <c r="A121" s="7" t="s">
        <v>345</v>
      </c>
      <c r="B121" s="7" t="s">
        <v>118</v>
      </c>
      <c r="C121" s="7" t="s">
        <v>346</v>
      </c>
      <c r="D121" s="7" t="s">
        <v>347</v>
      </c>
      <c r="E121" s="7" t="s">
        <v>347</v>
      </c>
      <c r="F121" s="11">
        <v>4</v>
      </c>
      <c r="G121" s="11" t="s">
        <v>40</v>
      </c>
      <c r="H121" s="11" t="s">
        <v>9</v>
      </c>
      <c r="I121" s="9" t="s">
        <v>348</v>
      </c>
      <c r="J121" s="7" t="str">
        <f t="shared" si="4"/>
        <v>335100</v>
      </c>
    </row>
    <row r="122" spans="1:10" ht="12.75" x14ac:dyDescent="0.2">
      <c r="A122" s="7" t="s">
        <v>349</v>
      </c>
      <c r="B122" s="7" t="s">
        <v>118</v>
      </c>
      <c r="C122" s="7" t="s">
        <v>346</v>
      </c>
      <c r="D122" s="7" t="s">
        <v>350</v>
      </c>
      <c r="E122" s="7" t="s">
        <v>350</v>
      </c>
      <c r="F122" s="11">
        <v>4</v>
      </c>
      <c r="G122" s="11" t="s">
        <v>40</v>
      </c>
      <c r="H122" s="11" t="s">
        <v>9</v>
      </c>
      <c r="I122" s="9" t="s">
        <v>351</v>
      </c>
      <c r="J122" s="7" t="str">
        <f t="shared" si="4"/>
        <v>335200</v>
      </c>
    </row>
    <row r="123" spans="1:10" ht="12.75" x14ac:dyDescent="0.2">
      <c r="A123" s="7" t="s">
        <v>352</v>
      </c>
      <c r="B123" s="7" t="s">
        <v>118</v>
      </c>
      <c r="C123" s="7" t="s">
        <v>346</v>
      </c>
      <c r="D123" s="7" t="s">
        <v>353</v>
      </c>
      <c r="E123" s="7" t="s">
        <v>353</v>
      </c>
      <c r="F123" s="11">
        <v>4</v>
      </c>
      <c r="G123" s="11" t="s">
        <v>40</v>
      </c>
      <c r="H123" s="11" t="s">
        <v>9</v>
      </c>
      <c r="I123" s="9" t="s">
        <v>354</v>
      </c>
      <c r="J123" s="7" t="str">
        <f t="shared" si="4"/>
        <v>335300</v>
      </c>
    </row>
    <row r="124" spans="1:10" ht="12.75" x14ac:dyDescent="0.2">
      <c r="A124" s="7" t="s">
        <v>355</v>
      </c>
      <c r="B124" s="7" t="s">
        <v>118</v>
      </c>
      <c r="C124" s="7" t="s">
        <v>346</v>
      </c>
      <c r="D124" s="7" t="s">
        <v>356</v>
      </c>
      <c r="E124" s="7" t="s">
        <v>356</v>
      </c>
      <c r="F124" s="11">
        <v>4</v>
      </c>
      <c r="G124" s="11" t="s">
        <v>40</v>
      </c>
      <c r="H124" s="11" t="s">
        <v>9</v>
      </c>
      <c r="I124" s="9" t="s">
        <v>357</v>
      </c>
      <c r="J124" s="7" t="str">
        <f t="shared" si="4"/>
        <v>335900</v>
      </c>
    </row>
    <row r="125" spans="1:10" ht="12.75" x14ac:dyDescent="0.2">
      <c r="A125" s="7" t="s">
        <v>358</v>
      </c>
      <c r="B125" s="7" t="s">
        <v>118</v>
      </c>
      <c r="C125" s="7" t="s">
        <v>359</v>
      </c>
      <c r="D125" s="7" t="s">
        <v>360</v>
      </c>
      <c r="E125" s="7" t="s">
        <v>360</v>
      </c>
      <c r="F125" s="11">
        <v>4</v>
      </c>
      <c r="G125" s="11" t="s">
        <v>40</v>
      </c>
      <c r="H125" s="11" t="s">
        <v>9</v>
      </c>
      <c r="I125" s="9" t="s">
        <v>361</v>
      </c>
      <c r="J125" s="7" t="str">
        <f t="shared" si="4"/>
        <v>336100</v>
      </c>
    </row>
    <row r="126" spans="1:10" ht="12.75" x14ac:dyDescent="0.2">
      <c r="A126" s="7" t="s">
        <v>362</v>
      </c>
      <c r="B126" s="7" t="s">
        <v>118</v>
      </c>
      <c r="C126" s="7" t="s">
        <v>359</v>
      </c>
      <c r="D126" s="7" t="s">
        <v>363</v>
      </c>
      <c r="E126" s="7" t="s">
        <v>363</v>
      </c>
      <c r="F126" s="11">
        <v>4</v>
      </c>
      <c r="G126" s="11" t="s">
        <v>40</v>
      </c>
      <c r="H126" s="11" t="s">
        <v>9</v>
      </c>
      <c r="I126" s="9" t="s">
        <v>364</v>
      </c>
      <c r="J126" s="7" t="str">
        <f t="shared" si="4"/>
        <v>336200</v>
      </c>
    </row>
    <row r="127" spans="1:10" ht="12.75" x14ac:dyDescent="0.2">
      <c r="A127" s="7" t="s">
        <v>365</v>
      </c>
      <c r="B127" s="7" t="s">
        <v>118</v>
      </c>
      <c r="C127" s="7" t="s">
        <v>359</v>
      </c>
      <c r="D127" s="7" t="s">
        <v>366</v>
      </c>
      <c r="E127" s="7" t="s">
        <v>366</v>
      </c>
      <c r="F127" s="11">
        <v>4</v>
      </c>
      <c r="G127" s="11" t="s">
        <v>40</v>
      </c>
      <c r="H127" s="11" t="s">
        <v>9</v>
      </c>
      <c r="I127" s="9" t="s">
        <v>367</v>
      </c>
      <c r="J127" s="7" t="str">
        <f t="shared" si="4"/>
        <v>336300</v>
      </c>
    </row>
    <row r="128" spans="1:10" ht="12.75" x14ac:dyDescent="0.2">
      <c r="A128" s="7" t="s">
        <v>368</v>
      </c>
      <c r="B128" s="7" t="s">
        <v>118</v>
      </c>
      <c r="C128" s="7" t="s">
        <v>359</v>
      </c>
      <c r="D128" s="7" t="s">
        <v>369</v>
      </c>
      <c r="E128" s="7" t="s">
        <v>369</v>
      </c>
      <c r="F128" s="11">
        <v>4</v>
      </c>
      <c r="G128" s="11" t="s">
        <v>40</v>
      </c>
      <c r="H128" s="11" t="s">
        <v>9</v>
      </c>
      <c r="I128" s="9" t="s">
        <v>370</v>
      </c>
      <c r="J128" s="7" t="str">
        <f t="shared" si="4"/>
        <v>336400</v>
      </c>
    </row>
    <row r="129" spans="1:10" ht="12.75" x14ac:dyDescent="0.2">
      <c r="A129" s="7" t="s">
        <v>371</v>
      </c>
      <c r="B129" s="7" t="s">
        <v>118</v>
      </c>
      <c r="C129" s="7" t="s">
        <v>359</v>
      </c>
      <c r="D129" s="7" t="s">
        <v>372</v>
      </c>
      <c r="E129" s="7" t="s">
        <v>372</v>
      </c>
      <c r="F129" s="11">
        <v>4</v>
      </c>
      <c r="G129" s="11" t="s">
        <v>40</v>
      </c>
      <c r="H129" s="11" t="s">
        <v>9</v>
      </c>
      <c r="I129" s="9" t="s">
        <v>373</v>
      </c>
      <c r="J129" s="7" t="str">
        <f t="shared" si="4"/>
        <v>336500</v>
      </c>
    </row>
    <row r="130" spans="1:10" ht="12.75" x14ac:dyDescent="0.2">
      <c r="A130" s="7" t="s">
        <v>374</v>
      </c>
      <c r="B130" s="7" t="s">
        <v>118</v>
      </c>
      <c r="C130" s="7" t="s">
        <v>359</v>
      </c>
      <c r="D130" s="7" t="s">
        <v>375</v>
      </c>
      <c r="E130" s="7" t="s">
        <v>375</v>
      </c>
      <c r="F130" s="11">
        <v>4</v>
      </c>
      <c r="G130" s="11" t="s">
        <v>40</v>
      </c>
      <c r="H130" s="11" t="s">
        <v>9</v>
      </c>
      <c r="I130" s="9" t="s">
        <v>376</v>
      </c>
      <c r="J130" s="7" t="str">
        <f t="shared" si="4"/>
        <v>336600</v>
      </c>
    </row>
    <row r="131" spans="1:10" ht="12.75" x14ac:dyDescent="0.2">
      <c r="A131" s="7" t="s">
        <v>377</v>
      </c>
      <c r="B131" s="7" t="s">
        <v>118</v>
      </c>
      <c r="C131" s="7" t="s">
        <v>359</v>
      </c>
      <c r="D131" s="7" t="s">
        <v>378</v>
      </c>
      <c r="E131" s="7" t="s">
        <v>378</v>
      </c>
      <c r="F131" s="11">
        <v>4</v>
      </c>
      <c r="G131" s="11" t="s">
        <v>40</v>
      </c>
      <c r="H131" s="11" t="s">
        <v>9</v>
      </c>
      <c r="I131" s="9" t="s">
        <v>379</v>
      </c>
      <c r="J131" s="7" t="str">
        <f t="shared" si="4"/>
        <v>336900</v>
      </c>
    </row>
    <row r="132" spans="1:10" ht="12.75" x14ac:dyDescent="0.2">
      <c r="A132" s="7" t="s">
        <v>380</v>
      </c>
      <c r="B132" s="7" t="s">
        <v>118</v>
      </c>
      <c r="C132" s="7" t="s">
        <v>381</v>
      </c>
      <c r="D132" s="7" t="s">
        <v>382</v>
      </c>
      <c r="E132" s="7" t="s">
        <v>382</v>
      </c>
      <c r="F132" s="11">
        <v>4</v>
      </c>
      <c r="G132" s="11" t="s">
        <v>40</v>
      </c>
      <c r="H132" s="11" t="s">
        <v>9</v>
      </c>
      <c r="I132" s="9" t="s">
        <v>383</v>
      </c>
      <c r="J132" s="7" t="str">
        <f t="shared" si="4"/>
        <v>337100</v>
      </c>
    </row>
    <row r="133" spans="1:10" ht="12.75" x14ac:dyDescent="0.2">
      <c r="A133" s="7" t="s">
        <v>384</v>
      </c>
      <c r="B133" s="7" t="s">
        <v>118</v>
      </c>
      <c r="C133" s="7" t="s">
        <v>381</v>
      </c>
      <c r="D133" s="7" t="s">
        <v>385</v>
      </c>
      <c r="E133" s="7" t="s">
        <v>385</v>
      </c>
      <c r="F133" s="11">
        <v>4</v>
      </c>
      <c r="G133" s="11" t="s">
        <v>40</v>
      </c>
      <c r="H133" s="11" t="s">
        <v>9</v>
      </c>
      <c r="I133" s="9" t="s">
        <v>386</v>
      </c>
      <c r="J133" s="7" t="str">
        <f t="shared" si="4"/>
        <v>337200</v>
      </c>
    </row>
    <row r="134" spans="1:10" ht="12.75" x14ac:dyDescent="0.2">
      <c r="A134" s="7" t="s">
        <v>387</v>
      </c>
      <c r="B134" s="7" t="s">
        <v>118</v>
      </c>
      <c r="C134" s="7" t="s">
        <v>381</v>
      </c>
      <c r="D134" s="7" t="s">
        <v>388</v>
      </c>
      <c r="E134" s="7" t="s">
        <v>388</v>
      </c>
      <c r="F134" s="11">
        <v>4</v>
      </c>
      <c r="G134" s="11" t="s">
        <v>40</v>
      </c>
      <c r="H134" s="11" t="s">
        <v>9</v>
      </c>
      <c r="I134" s="9" t="s">
        <v>389</v>
      </c>
      <c r="J134" s="7" t="str">
        <f t="shared" si="4"/>
        <v>337900</v>
      </c>
    </row>
    <row r="135" spans="1:10" ht="12.75" x14ac:dyDescent="0.2">
      <c r="A135" s="7" t="s">
        <v>390</v>
      </c>
      <c r="B135" s="7" t="s">
        <v>118</v>
      </c>
      <c r="C135" s="7" t="s">
        <v>391</v>
      </c>
      <c r="D135" s="7" t="s">
        <v>392</v>
      </c>
      <c r="E135" s="7" t="s">
        <v>392</v>
      </c>
      <c r="F135" s="11">
        <v>4</v>
      </c>
      <c r="G135" s="11" t="s">
        <v>40</v>
      </c>
      <c r="H135" s="11" t="s">
        <v>9</v>
      </c>
      <c r="I135" s="9" t="s">
        <v>393</v>
      </c>
      <c r="J135" s="7" t="str">
        <f t="shared" si="4"/>
        <v>339100</v>
      </c>
    </row>
    <row r="136" spans="1:10" ht="12.75" x14ac:dyDescent="0.2">
      <c r="A136" s="7" t="s">
        <v>394</v>
      </c>
      <c r="B136" s="7" t="s">
        <v>118</v>
      </c>
      <c r="C136" s="7" t="s">
        <v>391</v>
      </c>
      <c r="D136" s="7" t="s">
        <v>395</v>
      </c>
      <c r="E136" s="7" t="s">
        <v>395</v>
      </c>
      <c r="F136" s="11">
        <v>4</v>
      </c>
      <c r="G136" s="11" t="s">
        <v>40</v>
      </c>
      <c r="H136" s="11" t="s">
        <v>9</v>
      </c>
      <c r="I136" s="9" t="s">
        <v>396</v>
      </c>
      <c r="J136" s="7" t="str">
        <f t="shared" si="4"/>
        <v>339900</v>
      </c>
    </row>
    <row r="137" spans="1:10" ht="12.75" x14ac:dyDescent="0.2">
      <c r="A137" s="7" t="s">
        <v>397</v>
      </c>
      <c r="B137" s="7" t="s">
        <v>398</v>
      </c>
      <c r="C137" s="7" t="s">
        <v>399</v>
      </c>
      <c r="D137" s="7" t="s">
        <v>400</v>
      </c>
      <c r="E137" s="7" t="s">
        <v>400</v>
      </c>
      <c r="F137" s="11">
        <v>4</v>
      </c>
      <c r="G137" s="11" t="s">
        <v>401</v>
      </c>
      <c r="H137" s="11" t="s">
        <v>11</v>
      </c>
      <c r="I137" s="9" t="s">
        <v>402</v>
      </c>
      <c r="J137" s="7" t="str">
        <f t="shared" si="4"/>
        <v>423100</v>
      </c>
    </row>
    <row r="138" spans="1:10" ht="12.75" x14ac:dyDescent="0.2">
      <c r="A138" s="7" t="s">
        <v>403</v>
      </c>
      <c r="B138" s="7" t="s">
        <v>398</v>
      </c>
      <c r="C138" s="7" t="s">
        <v>399</v>
      </c>
      <c r="D138" s="7" t="s">
        <v>404</v>
      </c>
      <c r="E138" s="7" t="s">
        <v>404</v>
      </c>
      <c r="F138" s="11">
        <v>4</v>
      </c>
      <c r="G138" s="11" t="s">
        <v>401</v>
      </c>
      <c r="H138" s="11" t="s">
        <v>11</v>
      </c>
      <c r="I138" s="9" t="s">
        <v>405</v>
      </c>
      <c r="J138" s="7" t="str">
        <f t="shared" si="4"/>
        <v>423200</v>
      </c>
    </row>
    <row r="139" spans="1:10" ht="12.75" x14ac:dyDescent="0.2">
      <c r="A139" s="7" t="s">
        <v>406</v>
      </c>
      <c r="B139" s="7" t="s">
        <v>398</v>
      </c>
      <c r="C139" s="7" t="s">
        <v>399</v>
      </c>
      <c r="D139" s="7" t="s">
        <v>407</v>
      </c>
      <c r="E139" s="7" t="s">
        <v>407</v>
      </c>
      <c r="F139" s="11">
        <v>4</v>
      </c>
      <c r="G139" s="11" t="s">
        <v>401</v>
      </c>
      <c r="H139" s="11" t="s">
        <v>11</v>
      </c>
      <c r="I139" s="9" t="s">
        <v>408</v>
      </c>
      <c r="J139" s="7" t="str">
        <f t="shared" si="4"/>
        <v>423300</v>
      </c>
    </row>
    <row r="140" spans="1:10" ht="12.75" x14ac:dyDescent="0.2">
      <c r="A140" s="7" t="s">
        <v>409</v>
      </c>
      <c r="B140" s="7" t="s">
        <v>398</v>
      </c>
      <c r="C140" s="7" t="s">
        <v>399</v>
      </c>
      <c r="D140" s="7" t="s">
        <v>410</v>
      </c>
      <c r="E140" s="7" t="s">
        <v>410</v>
      </c>
      <c r="F140" s="11">
        <v>4</v>
      </c>
      <c r="G140" s="11" t="s">
        <v>401</v>
      </c>
      <c r="H140" s="11" t="s">
        <v>11</v>
      </c>
      <c r="I140" s="9" t="s">
        <v>411</v>
      </c>
      <c r="J140" s="7" t="str">
        <f t="shared" si="4"/>
        <v>423400</v>
      </c>
    </row>
    <row r="141" spans="1:10" ht="12.75" x14ac:dyDescent="0.2">
      <c r="A141" s="7" t="s">
        <v>412</v>
      </c>
      <c r="B141" s="7" t="s">
        <v>398</v>
      </c>
      <c r="C141" s="7" t="s">
        <v>399</v>
      </c>
      <c r="D141" s="7" t="s">
        <v>413</v>
      </c>
      <c r="E141" s="7" t="s">
        <v>413</v>
      </c>
      <c r="F141" s="11">
        <v>4</v>
      </c>
      <c r="G141" s="11" t="s">
        <v>401</v>
      </c>
      <c r="H141" s="11" t="s">
        <v>11</v>
      </c>
      <c r="I141" s="9" t="s">
        <v>414</v>
      </c>
      <c r="J141" s="7" t="str">
        <f t="shared" si="4"/>
        <v>423500</v>
      </c>
    </row>
    <row r="142" spans="1:10" ht="12.75" x14ac:dyDescent="0.2">
      <c r="A142" s="7" t="s">
        <v>415</v>
      </c>
      <c r="B142" s="7" t="s">
        <v>398</v>
      </c>
      <c r="C142" s="7" t="s">
        <v>399</v>
      </c>
      <c r="D142" s="7" t="s">
        <v>416</v>
      </c>
      <c r="E142" s="7" t="s">
        <v>416</v>
      </c>
      <c r="F142" s="11">
        <v>4</v>
      </c>
      <c r="G142" s="11" t="s">
        <v>401</v>
      </c>
      <c r="H142" s="11" t="s">
        <v>11</v>
      </c>
      <c r="I142" s="9" t="s">
        <v>417</v>
      </c>
      <c r="J142" s="7" t="str">
        <f t="shared" si="4"/>
        <v>423600</v>
      </c>
    </row>
    <row r="143" spans="1:10" ht="12.75" x14ac:dyDescent="0.2">
      <c r="A143" s="7" t="s">
        <v>418</v>
      </c>
      <c r="B143" s="7" t="s">
        <v>398</v>
      </c>
      <c r="C143" s="7" t="s">
        <v>399</v>
      </c>
      <c r="D143" s="7" t="s">
        <v>419</v>
      </c>
      <c r="E143" s="7" t="s">
        <v>419</v>
      </c>
      <c r="F143" s="11">
        <v>4</v>
      </c>
      <c r="G143" s="11" t="s">
        <v>401</v>
      </c>
      <c r="H143" s="11" t="s">
        <v>11</v>
      </c>
      <c r="I143" s="9" t="s">
        <v>420</v>
      </c>
      <c r="J143" s="7" t="str">
        <f t="shared" si="4"/>
        <v>423700</v>
      </c>
    </row>
    <row r="144" spans="1:10" ht="12.75" x14ac:dyDescent="0.2">
      <c r="A144" s="7" t="s">
        <v>421</v>
      </c>
      <c r="B144" s="7" t="s">
        <v>398</v>
      </c>
      <c r="C144" s="7" t="s">
        <v>399</v>
      </c>
      <c r="D144" s="7" t="s">
        <v>422</v>
      </c>
      <c r="E144" s="7" t="s">
        <v>422</v>
      </c>
      <c r="F144" s="11">
        <v>4</v>
      </c>
      <c r="G144" s="11" t="s">
        <v>401</v>
      </c>
      <c r="H144" s="11" t="s">
        <v>11</v>
      </c>
      <c r="I144" s="9" t="s">
        <v>423</v>
      </c>
      <c r="J144" s="7" t="str">
        <f t="shared" si="4"/>
        <v>423800</v>
      </c>
    </row>
    <row r="145" spans="1:10" ht="12.75" x14ac:dyDescent="0.2">
      <c r="A145" s="7" t="s">
        <v>424</v>
      </c>
      <c r="B145" s="7" t="s">
        <v>398</v>
      </c>
      <c r="C145" s="7" t="s">
        <v>399</v>
      </c>
      <c r="D145" s="7" t="s">
        <v>425</v>
      </c>
      <c r="E145" s="7" t="s">
        <v>425</v>
      </c>
      <c r="F145" s="11">
        <v>4</v>
      </c>
      <c r="G145" s="11" t="s">
        <v>401</v>
      </c>
      <c r="H145" s="11" t="s">
        <v>11</v>
      </c>
      <c r="I145" s="9" t="s">
        <v>426</v>
      </c>
      <c r="J145" s="7" t="str">
        <f t="shared" si="4"/>
        <v>423900</v>
      </c>
    </row>
    <row r="146" spans="1:10" ht="12.75" x14ac:dyDescent="0.2">
      <c r="A146" s="7" t="s">
        <v>427</v>
      </c>
      <c r="B146" s="7" t="s">
        <v>398</v>
      </c>
      <c r="C146" s="7" t="s">
        <v>428</v>
      </c>
      <c r="D146" s="7" t="s">
        <v>429</v>
      </c>
      <c r="E146" s="7" t="s">
        <v>429</v>
      </c>
      <c r="F146" s="11">
        <v>4</v>
      </c>
      <c r="G146" s="11" t="s">
        <v>401</v>
      </c>
      <c r="H146" s="11" t="s">
        <v>11</v>
      </c>
      <c r="I146" s="9" t="s">
        <v>430</v>
      </c>
      <c r="J146" s="7" t="str">
        <f t="shared" si="4"/>
        <v>424100</v>
      </c>
    </row>
    <row r="147" spans="1:10" ht="12.75" x14ac:dyDescent="0.2">
      <c r="A147" s="7" t="s">
        <v>431</v>
      </c>
      <c r="B147" s="7" t="s">
        <v>398</v>
      </c>
      <c r="C147" s="7" t="s">
        <v>428</v>
      </c>
      <c r="D147" s="7" t="s">
        <v>432</v>
      </c>
      <c r="E147" s="7" t="s">
        <v>432</v>
      </c>
      <c r="F147" s="11">
        <v>4</v>
      </c>
      <c r="G147" s="11" t="s">
        <v>401</v>
      </c>
      <c r="H147" s="11" t="s">
        <v>11</v>
      </c>
      <c r="I147" s="9" t="s">
        <v>433</v>
      </c>
      <c r="J147" s="7" t="str">
        <f t="shared" si="4"/>
        <v>424200</v>
      </c>
    </row>
    <row r="148" spans="1:10" ht="12.75" x14ac:dyDescent="0.2">
      <c r="A148" s="7" t="s">
        <v>434</v>
      </c>
      <c r="B148" s="7" t="s">
        <v>398</v>
      </c>
      <c r="C148" s="7" t="s">
        <v>428</v>
      </c>
      <c r="D148" s="7" t="s">
        <v>435</v>
      </c>
      <c r="E148" s="7" t="s">
        <v>435</v>
      </c>
      <c r="F148" s="11">
        <v>4</v>
      </c>
      <c r="G148" s="11" t="s">
        <v>401</v>
      </c>
      <c r="H148" s="11" t="s">
        <v>11</v>
      </c>
      <c r="I148" s="9" t="s">
        <v>436</v>
      </c>
      <c r="J148" s="7" t="str">
        <f t="shared" si="4"/>
        <v>424300</v>
      </c>
    </row>
    <row r="149" spans="1:10" ht="12.75" x14ac:dyDescent="0.2">
      <c r="A149" s="7" t="s">
        <v>437</v>
      </c>
      <c r="B149" s="7" t="s">
        <v>398</v>
      </c>
      <c r="C149" s="7" t="s">
        <v>428</v>
      </c>
      <c r="D149" s="7" t="s">
        <v>438</v>
      </c>
      <c r="E149" s="7" t="s">
        <v>438</v>
      </c>
      <c r="F149" s="11">
        <v>4</v>
      </c>
      <c r="G149" s="11" t="s">
        <v>401</v>
      </c>
      <c r="H149" s="11" t="s">
        <v>11</v>
      </c>
      <c r="I149" s="9" t="s">
        <v>439</v>
      </c>
      <c r="J149" s="7" t="str">
        <f t="shared" si="4"/>
        <v>424400</v>
      </c>
    </row>
    <row r="150" spans="1:10" ht="12.75" x14ac:dyDescent="0.2">
      <c r="A150" s="7" t="s">
        <v>440</v>
      </c>
      <c r="B150" s="7" t="s">
        <v>398</v>
      </c>
      <c r="C150" s="7" t="s">
        <v>428</v>
      </c>
      <c r="D150" s="7" t="s">
        <v>441</v>
      </c>
      <c r="E150" s="7" t="s">
        <v>441</v>
      </c>
      <c r="F150" s="11">
        <v>4</v>
      </c>
      <c r="G150" s="11" t="s">
        <v>401</v>
      </c>
      <c r="H150" s="11" t="s">
        <v>11</v>
      </c>
      <c r="I150" s="9" t="s">
        <v>442</v>
      </c>
      <c r="J150" s="7" t="str">
        <f t="shared" si="4"/>
        <v>424500</v>
      </c>
    </row>
    <row r="151" spans="1:10" ht="12.75" x14ac:dyDescent="0.2">
      <c r="A151" s="7" t="s">
        <v>443</v>
      </c>
      <c r="B151" s="7" t="s">
        <v>398</v>
      </c>
      <c r="C151" s="7" t="s">
        <v>428</v>
      </c>
      <c r="D151" s="7" t="s">
        <v>444</v>
      </c>
      <c r="E151" s="7" t="s">
        <v>444</v>
      </c>
      <c r="F151" s="11">
        <v>4</v>
      </c>
      <c r="G151" s="11" t="s">
        <v>401</v>
      </c>
      <c r="H151" s="11" t="s">
        <v>11</v>
      </c>
      <c r="I151" s="9" t="s">
        <v>445</v>
      </c>
      <c r="J151" s="7" t="str">
        <f t="shared" si="4"/>
        <v>424600</v>
      </c>
    </row>
    <row r="152" spans="1:10" ht="12.75" x14ac:dyDescent="0.2">
      <c r="A152" s="7" t="s">
        <v>446</v>
      </c>
      <c r="B152" s="7" t="s">
        <v>398</v>
      </c>
      <c r="C152" s="7" t="s">
        <v>428</v>
      </c>
      <c r="D152" s="7" t="s">
        <v>447</v>
      </c>
      <c r="E152" s="7" t="s">
        <v>447</v>
      </c>
      <c r="F152" s="11">
        <v>4</v>
      </c>
      <c r="G152" s="11" t="s">
        <v>401</v>
      </c>
      <c r="H152" s="11" t="s">
        <v>11</v>
      </c>
      <c r="I152" s="9" t="s">
        <v>448</v>
      </c>
      <c r="J152" s="7" t="str">
        <f t="shared" si="4"/>
        <v>424700</v>
      </c>
    </row>
    <row r="153" spans="1:10" ht="12.75" x14ac:dyDescent="0.2">
      <c r="A153" s="7" t="s">
        <v>449</v>
      </c>
      <c r="B153" s="7" t="s">
        <v>398</v>
      </c>
      <c r="C153" s="7" t="s">
        <v>428</v>
      </c>
      <c r="D153" s="7" t="s">
        <v>450</v>
      </c>
      <c r="E153" s="7" t="s">
        <v>450</v>
      </c>
      <c r="F153" s="11">
        <v>4</v>
      </c>
      <c r="G153" s="11" t="s">
        <v>401</v>
      </c>
      <c r="H153" s="11" t="s">
        <v>11</v>
      </c>
      <c r="I153" s="9" t="s">
        <v>451</v>
      </c>
      <c r="J153" s="7" t="str">
        <f t="shared" si="4"/>
        <v>424800</v>
      </c>
    </row>
    <row r="154" spans="1:10" ht="12.75" x14ac:dyDescent="0.2">
      <c r="A154" s="7" t="s">
        <v>452</v>
      </c>
      <c r="B154" s="7" t="s">
        <v>398</v>
      </c>
      <c r="C154" s="7" t="s">
        <v>428</v>
      </c>
      <c r="D154" s="7" t="s">
        <v>453</v>
      </c>
      <c r="E154" s="7" t="s">
        <v>453</v>
      </c>
      <c r="F154" s="11">
        <v>4</v>
      </c>
      <c r="G154" s="11" t="s">
        <v>401</v>
      </c>
      <c r="H154" s="11" t="s">
        <v>11</v>
      </c>
      <c r="I154" s="9" t="s">
        <v>454</v>
      </c>
      <c r="J154" s="7" t="str">
        <f t="shared" si="4"/>
        <v>424900</v>
      </c>
    </row>
    <row r="155" spans="1:10" ht="12.75" x14ac:dyDescent="0.2">
      <c r="A155" s="7" t="s">
        <v>455</v>
      </c>
      <c r="B155" s="7" t="s">
        <v>398</v>
      </c>
      <c r="C155" s="7" t="s">
        <v>456</v>
      </c>
      <c r="D155" s="7" t="s">
        <v>457</v>
      </c>
      <c r="E155" s="7" t="s">
        <v>457</v>
      </c>
      <c r="F155" s="11">
        <v>4</v>
      </c>
      <c r="G155" s="11" t="s">
        <v>401</v>
      </c>
      <c r="H155" s="11" t="s">
        <v>11</v>
      </c>
      <c r="I155" s="9" t="s">
        <v>458</v>
      </c>
      <c r="J155" s="7" t="str">
        <f t="shared" si="4"/>
        <v>425100</v>
      </c>
    </row>
    <row r="156" spans="1:10" ht="12.75" x14ac:dyDescent="0.2">
      <c r="A156" s="7" t="s">
        <v>459</v>
      </c>
      <c r="B156" s="7" t="s">
        <v>460</v>
      </c>
      <c r="C156" s="7" t="s">
        <v>461</v>
      </c>
      <c r="D156" s="7" t="s">
        <v>462</v>
      </c>
      <c r="E156" s="7" t="s">
        <v>462</v>
      </c>
      <c r="F156" s="11">
        <v>4</v>
      </c>
      <c r="G156" s="11" t="s">
        <v>463</v>
      </c>
      <c r="H156" s="11" t="s">
        <v>11</v>
      </c>
      <c r="I156" s="9" t="s">
        <v>464</v>
      </c>
      <c r="J156" s="7" t="str">
        <f t="shared" si="4"/>
        <v>441100</v>
      </c>
    </row>
    <row r="157" spans="1:10" ht="12.75" x14ac:dyDescent="0.2">
      <c r="A157" s="7" t="s">
        <v>465</v>
      </c>
      <c r="B157" s="7" t="s">
        <v>460</v>
      </c>
      <c r="C157" s="7" t="s">
        <v>461</v>
      </c>
      <c r="D157" s="7" t="s">
        <v>466</v>
      </c>
      <c r="E157" s="7" t="s">
        <v>466</v>
      </c>
      <c r="F157" s="11">
        <v>4</v>
      </c>
      <c r="G157" s="11" t="s">
        <v>463</v>
      </c>
      <c r="H157" s="11" t="s">
        <v>11</v>
      </c>
      <c r="I157" s="9" t="s">
        <v>467</v>
      </c>
      <c r="J157" s="7" t="str">
        <f t="shared" si="4"/>
        <v>441200</v>
      </c>
    </row>
    <row r="158" spans="1:10" ht="12.75" x14ac:dyDescent="0.2">
      <c r="A158" s="7" t="s">
        <v>468</v>
      </c>
      <c r="B158" s="7" t="s">
        <v>460</v>
      </c>
      <c r="C158" s="7" t="s">
        <v>461</v>
      </c>
      <c r="D158" s="7" t="s">
        <v>469</v>
      </c>
      <c r="E158" s="7" t="s">
        <v>469</v>
      </c>
      <c r="F158" s="11">
        <v>4</v>
      </c>
      <c r="G158" s="11" t="s">
        <v>463</v>
      </c>
      <c r="H158" s="11" t="s">
        <v>11</v>
      </c>
      <c r="I158" s="9" t="s">
        <v>470</v>
      </c>
      <c r="J158" s="7" t="str">
        <f t="shared" si="4"/>
        <v>441300</v>
      </c>
    </row>
    <row r="159" spans="1:10" ht="12.75" x14ac:dyDescent="0.2">
      <c r="A159" s="7" t="s">
        <v>471</v>
      </c>
      <c r="B159" s="7" t="s">
        <v>460</v>
      </c>
      <c r="C159" s="7" t="s">
        <v>472</v>
      </c>
      <c r="D159" s="7" t="s">
        <v>473</v>
      </c>
      <c r="E159" s="7" t="s">
        <v>473</v>
      </c>
      <c r="F159" s="11">
        <v>4</v>
      </c>
      <c r="G159" s="11" t="s">
        <v>463</v>
      </c>
      <c r="H159" s="11" t="s">
        <v>11</v>
      </c>
      <c r="I159" s="9" t="s">
        <v>474</v>
      </c>
      <c r="J159" s="7" t="str">
        <f t="shared" ref="J159:J222" si="5">IF(F159=4,D159&amp;"00",IF(F159=3,C159&amp;"000",B159))</f>
        <v>442100</v>
      </c>
    </row>
    <row r="160" spans="1:10" ht="12.75" x14ac:dyDescent="0.2">
      <c r="A160" s="7" t="s">
        <v>475</v>
      </c>
      <c r="B160" s="7" t="s">
        <v>460</v>
      </c>
      <c r="C160" s="7" t="s">
        <v>472</v>
      </c>
      <c r="D160" s="7" t="s">
        <v>476</v>
      </c>
      <c r="E160" s="7" t="s">
        <v>476</v>
      </c>
      <c r="F160" s="11">
        <v>4</v>
      </c>
      <c r="G160" s="11" t="s">
        <v>463</v>
      </c>
      <c r="H160" s="11" t="s">
        <v>11</v>
      </c>
      <c r="I160" s="9" t="s">
        <v>477</v>
      </c>
      <c r="J160" s="7" t="str">
        <f t="shared" si="5"/>
        <v>442200</v>
      </c>
    </row>
    <row r="161" spans="1:10" ht="12.75" x14ac:dyDescent="0.2">
      <c r="A161" s="7" t="s">
        <v>478</v>
      </c>
      <c r="B161" s="7" t="s">
        <v>460</v>
      </c>
      <c r="C161" s="7" t="s">
        <v>479</v>
      </c>
      <c r="D161" s="7" t="s">
        <v>480</v>
      </c>
      <c r="E161" s="7" t="s">
        <v>480</v>
      </c>
      <c r="F161" s="11">
        <v>4</v>
      </c>
      <c r="G161" s="11" t="s">
        <v>463</v>
      </c>
      <c r="H161" s="11" t="s">
        <v>11</v>
      </c>
      <c r="I161" s="9" t="s">
        <v>481</v>
      </c>
      <c r="J161" s="7" t="str">
        <f t="shared" si="5"/>
        <v>443100</v>
      </c>
    </row>
    <row r="162" spans="1:10" ht="12.75" x14ac:dyDescent="0.2">
      <c r="A162" s="7" t="s">
        <v>482</v>
      </c>
      <c r="B162" s="7" t="s">
        <v>460</v>
      </c>
      <c r="C162" s="7" t="s">
        <v>483</v>
      </c>
      <c r="D162" s="7" t="s">
        <v>484</v>
      </c>
      <c r="E162" s="7" t="s">
        <v>484</v>
      </c>
      <c r="F162" s="11">
        <v>4</v>
      </c>
      <c r="G162" s="11" t="s">
        <v>401</v>
      </c>
      <c r="H162" s="11" t="s">
        <v>11</v>
      </c>
      <c r="I162" s="9" t="s">
        <v>485</v>
      </c>
      <c r="J162" s="7" t="str">
        <f t="shared" si="5"/>
        <v>444100</v>
      </c>
    </row>
    <row r="163" spans="1:10" ht="12.75" x14ac:dyDescent="0.2">
      <c r="A163" s="7" t="s">
        <v>486</v>
      </c>
      <c r="B163" s="7" t="s">
        <v>460</v>
      </c>
      <c r="C163" s="7" t="s">
        <v>483</v>
      </c>
      <c r="D163" s="7" t="s">
        <v>487</v>
      </c>
      <c r="E163" s="7" t="s">
        <v>487</v>
      </c>
      <c r="F163" s="11">
        <v>4</v>
      </c>
      <c r="G163" s="11" t="s">
        <v>401</v>
      </c>
      <c r="H163" s="11" t="s">
        <v>11</v>
      </c>
      <c r="I163" s="9" t="s">
        <v>488</v>
      </c>
      <c r="J163" s="7" t="str">
        <f t="shared" si="5"/>
        <v>444200</v>
      </c>
    </row>
    <row r="164" spans="1:10" ht="12.75" x14ac:dyDescent="0.2">
      <c r="A164" s="7" t="s">
        <v>489</v>
      </c>
      <c r="B164" s="7" t="s">
        <v>460</v>
      </c>
      <c r="C164" s="7" t="s">
        <v>490</v>
      </c>
      <c r="D164" s="7" t="s">
        <v>491</v>
      </c>
      <c r="E164" s="7" t="s">
        <v>491</v>
      </c>
      <c r="F164" s="11">
        <v>4</v>
      </c>
      <c r="G164" s="11" t="s">
        <v>463</v>
      </c>
      <c r="H164" s="11" t="s">
        <v>11</v>
      </c>
      <c r="I164" s="9" t="s">
        <v>492</v>
      </c>
      <c r="J164" s="7" t="str">
        <f t="shared" si="5"/>
        <v>445100</v>
      </c>
    </row>
    <row r="165" spans="1:10" ht="12.75" x14ac:dyDescent="0.2">
      <c r="A165" s="7" t="s">
        <v>493</v>
      </c>
      <c r="B165" s="7" t="s">
        <v>460</v>
      </c>
      <c r="C165" s="7" t="s">
        <v>490</v>
      </c>
      <c r="D165" s="7" t="s">
        <v>494</v>
      </c>
      <c r="E165" s="7" t="s">
        <v>494</v>
      </c>
      <c r="F165" s="11">
        <v>4</v>
      </c>
      <c r="G165" s="11" t="s">
        <v>463</v>
      </c>
      <c r="H165" s="11" t="s">
        <v>11</v>
      </c>
      <c r="I165" s="9" t="s">
        <v>495</v>
      </c>
      <c r="J165" s="7" t="str">
        <f t="shared" si="5"/>
        <v>445200</v>
      </c>
    </row>
    <row r="166" spans="1:10" ht="12.75" x14ac:dyDescent="0.2">
      <c r="A166" s="7" t="s">
        <v>496</v>
      </c>
      <c r="B166" s="7" t="s">
        <v>460</v>
      </c>
      <c r="C166" s="7" t="s">
        <v>490</v>
      </c>
      <c r="D166" s="7" t="s">
        <v>497</v>
      </c>
      <c r="E166" s="7" t="s">
        <v>497</v>
      </c>
      <c r="F166" s="11">
        <v>4</v>
      </c>
      <c r="G166" s="11" t="s">
        <v>401</v>
      </c>
      <c r="H166" s="11" t="s">
        <v>11</v>
      </c>
      <c r="I166" s="9" t="s">
        <v>498</v>
      </c>
      <c r="J166" s="7" t="str">
        <f t="shared" si="5"/>
        <v>445300</v>
      </c>
    </row>
    <row r="167" spans="1:10" ht="12.75" x14ac:dyDescent="0.2">
      <c r="A167" s="7" t="s">
        <v>499</v>
      </c>
      <c r="B167" s="7" t="s">
        <v>460</v>
      </c>
      <c r="C167" s="7" t="s">
        <v>500</v>
      </c>
      <c r="D167" s="7" t="s">
        <v>501</v>
      </c>
      <c r="E167" s="7" t="s">
        <v>501</v>
      </c>
      <c r="F167" s="11">
        <v>4</v>
      </c>
      <c r="G167" s="11" t="s">
        <v>463</v>
      </c>
      <c r="H167" s="11" t="s">
        <v>11</v>
      </c>
      <c r="I167" s="9" t="s">
        <v>502</v>
      </c>
      <c r="J167" s="7" t="str">
        <f t="shared" si="5"/>
        <v>446100</v>
      </c>
    </row>
    <row r="168" spans="1:10" ht="12.75" x14ac:dyDescent="0.2">
      <c r="A168" s="7" t="s">
        <v>503</v>
      </c>
      <c r="B168" s="7" t="s">
        <v>460</v>
      </c>
      <c r="C168" s="7" t="s">
        <v>504</v>
      </c>
      <c r="D168" s="7" t="s">
        <v>505</v>
      </c>
      <c r="E168" s="7" t="s">
        <v>505</v>
      </c>
      <c r="F168" s="11">
        <v>4</v>
      </c>
      <c r="G168" s="11" t="s">
        <v>463</v>
      </c>
      <c r="H168" s="11" t="s">
        <v>11</v>
      </c>
      <c r="I168" s="9" t="s">
        <v>506</v>
      </c>
      <c r="J168" s="7" t="str">
        <f t="shared" si="5"/>
        <v>447100</v>
      </c>
    </row>
    <row r="169" spans="1:10" ht="12.75" x14ac:dyDescent="0.2">
      <c r="A169" s="7" t="s">
        <v>507</v>
      </c>
      <c r="B169" s="7" t="s">
        <v>460</v>
      </c>
      <c r="C169" s="7" t="s">
        <v>508</v>
      </c>
      <c r="D169" s="7" t="s">
        <v>509</v>
      </c>
      <c r="E169" s="7" t="s">
        <v>509</v>
      </c>
      <c r="F169" s="11">
        <v>4</v>
      </c>
      <c r="G169" s="11" t="s">
        <v>463</v>
      </c>
      <c r="H169" s="11" t="s">
        <v>11</v>
      </c>
      <c r="I169" s="9" t="s">
        <v>510</v>
      </c>
      <c r="J169" s="7" t="str">
        <f t="shared" si="5"/>
        <v>448100</v>
      </c>
    </row>
    <row r="170" spans="1:10" ht="12.75" x14ac:dyDescent="0.2">
      <c r="A170" s="7" t="s">
        <v>511</v>
      </c>
      <c r="B170" s="7" t="s">
        <v>460</v>
      </c>
      <c r="C170" s="7" t="s">
        <v>508</v>
      </c>
      <c r="D170" s="7" t="s">
        <v>512</v>
      </c>
      <c r="E170" s="7" t="s">
        <v>512</v>
      </c>
      <c r="F170" s="11">
        <v>4</v>
      </c>
      <c r="G170" s="11" t="s">
        <v>463</v>
      </c>
      <c r="H170" s="11" t="s">
        <v>11</v>
      </c>
      <c r="I170" s="9" t="s">
        <v>513</v>
      </c>
      <c r="J170" s="7" t="str">
        <f t="shared" si="5"/>
        <v>448200</v>
      </c>
    </row>
    <row r="171" spans="1:10" ht="12.75" x14ac:dyDescent="0.2">
      <c r="A171" s="7" t="s">
        <v>514</v>
      </c>
      <c r="B171" s="7" t="s">
        <v>460</v>
      </c>
      <c r="C171" s="7" t="s">
        <v>508</v>
      </c>
      <c r="D171" s="7" t="s">
        <v>515</v>
      </c>
      <c r="E171" s="7" t="s">
        <v>515</v>
      </c>
      <c r="F171" s="11">
        <v>4</v>
      </c>
      <c r="G171" s="11" t="s">
        <v>463</v>
      </c>
      <c r="H171" s="11" t="s">
        <v>11</v>
      </c>
      <c r="I171" s="9" t="s">
        <v>516</v>
      </c>
      <c r="J171" s="7" t="str">
        <f t="shared" si="5"/>
        <v>448300</v>
      </c>
    </row>
    <row r="172" spans="1:10" ht="12.75" x14ac:dyDescent="0.2">
      <c r="A172" s="7" t="s">
        <v>517</v>
      </c>
      <c r="B172" s="7" t="s">
        <v>460</v>
      </c>
      <c r="C172" s="7" t="s">
        <v>518</v>
      </c>
      <c r="D172" s="7" t="s">
        <v>519</v>
      </c>
      <c r="E172" s="7" t="s">
        <v>519</v>
      </c>
      <c r="F172" s="11">
        <v>4</v>
      </c>
      <c r="G172" s="11" t="s">
        <v>463</v>
      </c>
      <c r="H172" s="11" t="s">
        <v>11</v>
      </c>
      <c r="I172" s="9" t="s">
        <v>520</v>
      </c>
      <c r="J172" s="7" t="str">
        <f t="shared" si="5"/>
        <v>451100</v>
      </c>
    </row>
    <row r="173" spans="1:10" ht="12.75" x14ac:dyDescent="0.2">
      <c r="A173" s="7" t="s">
        <v>521</v>
      </c>
      <c r="B173" s="7" t="s">
        <v>460</v>
      </c>
      <c r="C173" s="7" t="s">
        <v>518</v>
      </c>
      <c r="D173" s="7" t="s">
        <v>522</v>
      </c>
      <c r="E173" s="7" t="s">
        <v>522</v>
      </c>
      <c r="F173" s="11">
        <v>4</v>
      </c>
      <c r="G173" s="11" t="s">
        <v>463</v>
      </c>
      <c r="H173" s="11" t="s">
        <v>11</v>
      </c>
      <c r="I173" s="9" t="s">
        <v>523</v>
      </c>
      <c r="J173" s="7" t="str">
        <f t="shared" si="5"/>
        <v>451200</v>
      </c>
    </row>
    <row r="174" spans="1:10" ht="12.75" x14ac:dyDescent="0.2">
      <c r="A174" s="7" t="s">
        <v>524</v>
      </c>
      <c r="B174" s="7" t="s">
        <v>460</v>
      </c>
      <c r="C174" s="7" t="s">
        <v>525</v>
      </c>
      <c r="D174" s="7" t="s">
        <v>526</v>
      </c>
      <c r="E174" s="7" t="s">
        <v>526</v>
      </c>
      <c r="F174" s="11">
        <v>4</v>
      </c>
      <c r="G174" s="11" t="s">
        <v>463</v>
      </c>
      <c r="H174" s="11" t="s">
        <v>11</v>
      </c>
      <c r="I174" s="9" t="s">
        <v>527</v>
      </c>
      <c r="J174" s="7" t="str">
        <f t="shared" si="5"/>
        <v>452100</v>
      </c>
    </row>
    <row r="175" spans="1:10" ht="12.75" x14ac:dyDescent="0.2">
      <c r="A175" s="7" t="s">
        <v>528</v>
      </c>
      <c r="B175" s="7" t="s">
        <v>460</v>
      </c>
      <c r="C175" s="7" t="s">
        <v>525</v>
      </c>
      <c r="D175" s="7" t="s">
        <v>529</v>
      </c>
      <c r="E175" s="7" t="s">
        <v>529</v>
      </c>
      <c r="F175" s="11">
        <v>4</v>
      </c>
      <c r="G175" s="11" t="s">
        <v>463</v>
      </c>
      <c r="H175" s="11" t="s">
        <v>11</v>
      </c>
      <c r="I175" s="9" t="s">
        <v>530</v>
      </c>
      <c r="J175" s="7" t="str">
        <f t="shared" si="5"/>
        <v>452900</v>
      </c>
    </row>
    <row r="176" spans="1:10" ht="12.75" x14ac:dyDescent="0.2">
      <c r="A176" s="7" t="s">
        <v>531</v>
      </c>
      <c r="B176" s="7" t="s">
        <v>460</v>
      </c>
      <c r="C176" s="7" t="s">
        <v>532</v>
      </c>
      <c r="D176" s="7" t="s">
        <v>533</v>
      </c>
      <c r="E176" s="7" t="s">
        <v>533</v>
      </c>
      <c r="F176" s="11">
        <v>4</v>
      </c>
      <c r="G176" s="11" t="s">
        <v>463</v>
      </c>
      <c r="H176" s="11" t="s">
        <v>11</v>
      </c>
      <c r="I176" s="9" t="s">
        <v>534</v>
      </c>
      <c r="J176" s="7" t="str">
        <f t="shared" si="5"/>
        <v>453100</v>
      </c>
    </row>
    <row r="177" spans="1:10" ht="12.75" x14ac:dyDescent="0.2">
      <c r="A177" s="7" t="s">
        <v>535</v>
      </c>
      <c r="B177" s="7" t="s">
        <v>460</v>
      </c>
      <c r="C177" s="7" t="s">
        <v>532</v>
      </c>
      <c r="D177" s="7" t="s">
        <v>536</v>
      </c>
      <c r="E177" s="7" t="s">
        <v>536</v>
      </c>
      <c r="F177" s="11">
        <v>4</v>
      </c>
      <c r="G177" s="11" t="s">
        <v>401</v>
      </c>
      <c r="H177" s="11" t="s">
        <v>11</v>
      </c>
      <c r="I177" s="9" t="s">
        <v>537</v>
      </c>
      <c r="J177" s="7" t="str">
        <f t="shared" si="5"/>
        <v>453200</v>
      </c>
    </row>
    <row r="178" spans="1:10" ht="12.75" x14ac:dyDescent="0.2">
      <c r="A178" s="7" t="s">
        <v>538</v>
      </c>
      <c r="B178" s="7" t="s">
        <v>460</v>
      </c>
      <c r="C178" s="7" t="s">
        <v>532</v>
      </c>
      <c r="D178" s="7" t="s">
        <v>539</v>
      </c>
      <c r="E178" s="7" t="s">
        <v>539</v>
      </c>
      <c r="F178" s="11">
        <v>4</v>
      </c>
      <c r="G178" s="11" t="s">
        <v>463</v>
      </c>
      <c r="H178" s="11" t="s">
        <v>11</v>
      </c>
      <c r="I178" s="9" t="s">
        <v>540</v>
      </c>
      <c r="J178" s="7" t="str">
        <f t="shared" si="5"/>
        <v>453300</v>
      </c>
    </row>
    <row r="179" spans="1:10" ht="12.75" x14ac:dyDescent="0.2">
      <c r="A179" s="7" t="s">
        <v>541</v>
      </c>
      <c r="B179" s="7" t="s">
        <v>460</v>
      </c>
      <c r="C179" s="7" t="s">
        <v>532</v>
      </c>
      <c r="D179" s="7" t="s">
        <v>542</v>
      </c>
      <c r="E179" s="7" t="s">
        <v>542</v>
      </c>
      <c r="F179" s="11">
        <v>4</v>
      </c>
      <c r="G179" s="11" t="s">
        <v>401</v>
      </c>
      <c r="H179" s="11" t="s">
        <v>11</v>
      </c>
      <c r="I179" s="9" t="s">
        <v>543</v>
      </c>
      <c r="J179" s="7" t="str">
        <f t="shared" si="5"/>
        <v>453900</v>
      </c>
    </row>
    <row r="180" spans="1:10" ht="12.75" x14ac:dyDescent="0.2">
      <c r="A180" s="7" t="s">
        <v>544</v>
      </c>
      <c r="B180" s="7" t="s">
        <v>460</v>
      </c>
      <c r="C180" s="7" t="s">
        <v>545</v>
      </c>
      <c r="D180" s="7" t="s">
        <v>546</v>
      </c>
      <c r="E180" s="7" t="s">
        <v>546</v>
      </c>
      <c r="F180" s="11">
        <v>4</v>
      </c>
      <c r="G180" s="11" t="s">
        <v>463</v>
      </c>
      <c r="H180" s="11" t="s">
        <v>11</v>
      </c>
      <c r="I180" s="9" t="s">
        <v>547</v>
      </c>
      <c r="J180" s="7" t="str">
        <f t="shared" si="5"/>
        <v>454100</v>
      </c>
    </row>
    <row r="181" spans="1:10" ht="12.75" x14ac:dyDescent="0.2">
      <c r="A181" s="7" t="s">
        <v>548</v>
      </c>
      <c r="B181" s="7" t="s">
        <v>460</v>
      </c>
      <c r="C181" s="7" t="s">
        <v>545</v>
      </c>
      <c r="D181" s="7" t="s">
        <v>549</v>
      </c>
      <c r="E181" s="7" t="s">
        <v>549</v>
      </c>
      <c r="F181" s="11">
        <v>4</v>
      </c>
      <c r="G181" s="11" t="s">
        <v>463</v>
      </c>
      <c r="H181" s="11" t="s">
        <v>11</v>
      </c>
      <c r="I181" s="9" t="s">
        <v>550</v>
      </c>
      <c r="J181" s="7" t="str">
        <f t="shared" si="5"/>
        <v>454200</v>
      </c>
    </row>
    <row r="182" spans="1:10" ht="12.75" x14ac:dyDescent="0.2">
      <c r="A182" s="7" t="s">
        <v>551</v>
      </c>
      <c r="B182" s="7" t="s">
        <v>460</v>
      </c>
      <c r="C182" s="7" t="s">
        <v>545</v>
      </c>
      <c r="D182" s="7" t="s">
        <v>552</v>
      </c>
      <c r="E182" s="7" t="s">
        <v>552</v>
      </c>
      <c r="F182" s="11">
        <v>4</v>
      </c>
      <c r="G182" s="11" t="s">
        <v>463</v>
      </c>
      <c r="H182" s="11" t="s">
        <v>11</v>
      </c>
      <c r="I182" s="9" t="s">
        <v>553</v>
      </c>
      <c r="J182" s="7" t="str">
        <f t="shared" si="5"/>
        <v>454300</v>
      </c>
    </row>
    <row r="183" spans="1:10" ht="12.75" x14ac:dyDescent="0.2">
      <c r="A183" s="7" t="s">
        <v>554</v>
      </c>
      <c r="B183" s="7" t="s">
        <v>555</v>
      </c>
      <c r="C183" s="7" t="s">
        <v>556</v>
      </c>
      <c r="D183" s="7" t="s">
        <v>557</v>
      </c>
      <c r="E183" s="7" t="s">
        <v>557</v>
      </c>
      <c r="F183" s="11">
        <v>4</v>
      </c>
      <c r="G183" s="11" t="s">
        <v>73</v>
      </c>
      <c r="H183" s="11" t="s">
        <v>11</v>
      </c>
      <c r="I183" s="9" t="s">
        <v>558</v>
      </c>
      <c r="J183" s="7" t="str">
        <f t="shared" si="5"/>
        <v>481100</v>
      </c>
    </row>
    <row r="184" spans="1:10" ht="12.75" x14ac:dyDescent="0.2">
      <c r="A184" s="7" t="s">
        <v>559</v>
      </c>
      <c r="B184" s="7" t="s">
        <v>555</v>
      </c>
      <c r="C184" s="7" t="s">
        <v>556</v>
      </c>
      <c r="D184" s="7" t="s">
        <v>560</v>
      </c>
      <c r="E184" s="7" t="s">
        <v>560</v>
      </c>
      <c r="F184" s="11">
        <v>4</v>
      </c>
      <c r="G184" s="11" t="s">
        <v>73</v>
      </c>
      <c r="H184" s="11" t="s">
        <v>11</v>
      </c>
      <c r="I184" s="9" t="s">
        <v>561</v>
      </c>
      <c r="J184" s="7" t="str">
        <f t="shared" si="5"/>
        <v>481200</v>
      </c>
    </row>
    <row r="185" spans="1:10" ht="12.75" x14ac:dyDescent="0.2">
      <c r="A185" s="7" t="s">
        <v>562</v>
      </c>
      <c r="B185" s="7" t="s">
        <v>555</v>
      </c>
      <c r="C185" s="7" t="s">
        <v>563</v>
      </c>
      <c r="D185" s="7" t="s">
        <v>564</v>
      </c>
      <c r="E185" s="7" t="s">
        <v>564</v>
      </c>
      <c r="F185" s="11">
        <v>4</v>
      </c>
      <c r="G185" s="11" t="s">
        <v>73</v>
      </c>
      <c r="H185" s="11" t="s">
        <v>11</v>
      </c>
      <c r="I185" s="9" t="s">
        <v>565</v>
      </c>
      <c r="J185" s="7" t="str">
        <f t="shared" si="5"/>
        <v>482100</v>
      </c>
    </row>
    <row r="186" spans="1:10" ht="12.75" x14ac:dyDescent="0.2">
      <c r="A186" s="7" t="s">
        <v>566</v>
      </c>
      <c r="B186" s="7" t="s">
        <v>555</v>
      </c>
      <c r="C186" s="7" t="s">
        <v>567</v>
      </c>
      <c r="D186" s="7" t="s">
        <v>568</v>
      </c>
      <c r="E186" s="7" t="s">
        <v>568</v>
      </c>
      <c r="F186" s="11">
        <v>4</v>
      </c>
      <c r="G186" s="11" t="s">
        <v>73</v>
      </c>
      <c r="H186" s="11" t="s">
        <v>11</v>
      </c>
      <c r="I186" s="9" t="s">
        <v>569</v>
      </c>
      <c r="J186" s="7" t="str">
        <f t="shared" si="5"/>
        <v>483100</v>
      </c>
    </row>
    <row r="187" spans="1:10" ht="12.75" x14ac:dyDescent="0.2">
      <c r="A187" s="7" t="s">
        <v>570</v>
      </c>
      <c r="B187" s="7" t="s">
        <v>555</v>
      </c>
      <c r="C187" s="7" t="s">
        <v>567</v>
      </c>
      <c r="D187" s="7" t="s">
        <v>571</v>
      </c>
      <c r="E187" s="7" t="s">
        <v>571</v>
      </c>
      <c r="F187" s="11">
        <v>4</v>
      </c>
      <c r="G187" s="11" t="s">
        <v>73</v>
      </c>
      <c r="H187" s="11" t="s">
        <v>11</v>
      </c>
      <c r="I187" s="9" t="s">
        <v>572</v>
      </c>
      <c r="J187" s="7" t="str">
        <f t="shared" si="5"/>
        <v>483200</v>
      </c>
    </row>
    <row r="188" spans="1:10" ht="12.75" x14ac:dyDescent="0.2">
      <c r="A188" s="7" t="s">
        <v>573</v>
      </c>
      <c r="B188" s="7" t="s">
        <v>555</v>
      </c>
      <c r="C188" s="7" t="s">
        <v>574</v>
      </c>
      <c r="D188" s="7" t="s">
        <v>575</v>
      </c>
      <c r="E188" s="7" t="s">
        <v>575</v>
      </c>
      <c r="F188" s="11">
        <v>4</v>
      </c>
      <c r="G188" s="11" t="s">
        <v>73</v>
      </c>
      <c r="H188" s="11" t="s">
        <v>11</v>
      </c>
      <c r="I188" s="9" t="s">
        <v>576</v>
      </c>
      <c r="J188" s="7" t="str">
        <f t="shared" si="5"/>
        <v>484100</v>
      </c>
    </row>
    <row r="189" spans="1:10" ht="12.75" x14ac:dyDescent="0.2">
      <c r="A189" s="7" t="s">
        <v>577</v>
      </c>
      <c r="B189" s="7" t="s">
        <v>555</v>
      </c>
      <c r="C189" s="7" t="s">
        <v>574</v>
      </c>
      <c r="D189" s="7" t="s">
        <v>578</v>
      </c>
      <c r="E189" s="7" t="s">
        <v>578</v>
      </c>
      <c r="F189" s="11">
        <v>4</v>
      </c>
      <c r="G189" s="11" t="s">
        <v>73</v>
      </c>
      <c r="H189" s="11" t="s">
        <v>11</v>
      </c>
      <c r="I189" s="9" t="s">
        <v>579</v>
      </c>
      <c r="J189" s="7" t="str">
        <f t="shared" si="5"/>
        <v>484200</v>
      </c>
    </row>
    <row r="190" spans="1:10" ht="12.75" x14ac:dyDescent="0.2">
      <c r="A190" s="7" t="s">
        <v>580</v>
      </c>
      <c r="B190" s="7" t="s">
        <v>555</v>
      </c>
      <c r="C190" s="7" t="s">
        <v>581</v>
      </c>
      <c r="D190" s="7" t="s">
        <v>582</v>
      </c>
      <c r="E190" s="7" t="s">
        <v>582</v>
      </c>
      <c r="F190" s="11">
        <v>4</v>
      </c>
      <c r="G190" s="11" t="s">
        <v>73</v>
      </c>
      <c r="H190" s="11" t="s">
        <v>11</v>
      </c>
      <c r="I190" s="9" t="s">
        <v>583</v>
      </c>
      <c r="J190" s="7" t="str">
        <f t="shared" si="5"/>
        <v>485100</v>
      </c>
    </row>
    <row r="191" spans="1:10" ht="12.75" x14ac:dyDescent="0.2">
      <c r="A191" s="7" t="s">
        <v>584</v>
      </c>
      <c r="B191" s="7" t="s">
        <v>555</v>
      </c>
      <c r="C191" s="7" t="s">
        <v>581</v>
      </c>
      <c r="D191" s="7" t="s">
        <v>585</v>
      </c>
      <c r="E191" s="7" t="s">
        <v>585</v>
      </c>
      <c r="F191" s="11">
        <v>4</v>
      </c>
      <c r="G191" s="11" t="s">
        <v>73</v>
      </c>
      <c r="H191" s="11" t="s">
        <v>11</v>
      </c>
      <c r="I191" s="9" t="s">
        <v>586</v>
      </c>
      <c r="J191" s="7" t="str">
        <f t="shared" si="5"/>
        <v>485200</v>
      </c>
    </row>
    <row r="192" spans="1:10" ht="12.75" x14ac:dyDescent="0.2">
      <c r="A192" s="7" t="s">
        <v>587</v>
      </c>
      <c r="B192" s="7" t="s">
        <v>555</v>
      </c>
      <c r="C192" s="7" t="s">
        <v>581</v>
      </c>
      <c r="D192" s="7" t="s">
        <v>588</v>
      </c>
      <c r="E192" s="7" t="s">
        <v>588</v>
      </c>
      <c r="F192" s="11">
        <v>4</v>
      </c>
      <c r="G192" s="11" t="s">
        <v>73</v>
      </c>
      <c r="H192" s="11" t="s">
        <v>11</v>
      </c>
      <c r="I192" s="9" t="s">
        <v>589</v>
      </c>
      <c r="J192" s="7" t="str">
        <f t="shared" si="5"/>
        <v>485300</v>
      </c>
    </row>
    <row r="193" spans="1:10" ht="12.75" x14ac:dyDescent="0.2">
      <c r="A193" s="7" t="s">
        <v>590</v>
      </c>
      <c r="B193" s="7" t="s">
        <v>555</v>
      </c>
      <c r="C193" s="7" t="s">
        <v>581</v>
      </c>
      <c r="D193" s="7" t="s">
        <v>591</v>
      </c>
      <c r="E193" s="7" t="s">
        <v>591</v>
      </c>
      <c r="F193" s="11">
        <v>4</v>
      </c>
      <c r="G193" s="11" t="s">
        <v>73</v>
      </c>
      <c r="H193" s="11" t="s">
        <v>11</v>
      </c>
      <c r="I193" s="9" t="s">
        <v>592</v>
      </c>
      <c r="J193" s="7" t="str">
        <f t="shared" si="5"/>
        <v>485400</v>
      </c>
    </row>
    <row r="194" spans="1:10" ht="12.75" x14ac:dyDescent="0.2">
      <c r="A194" s="7" t="s">
        <v>593</v>
      </c>
      <c r="B194" s="7" t="s">
        <v>555</v>
      </c>
      <c r="C194" s="7" t="s">
        <v>581</v>
      </c>
      <c r="D194" s="7" t="s">
        <v>594</v>
      </c>
      <c r="E194" s="7" t="s">
        <v>594</v>
      </c>
      <c r="F194" s="11">
        <v>4</v>
      </c>
      <c r="G194" s="11" t="s">
        <v>73</v>
      </c>
      <c r="H194" s="11" t="s">
        <v>11</v>
      </c>
      <c r="I194" s="9" t="s">
        <v>595</v>
      </c>
      <c r="J194" s="7" t="str">
        <f t="shared" si="5"/>
        <v>485500</v>
      </c>
    </row>
    <row r="195" spans="1:10" ht="12.75" x14ac:dyDescent="0.2">
      <c r="A195" s="7" t="s">
        <v>596</v>
      </c>
      <c r="B195" s="7" t="s">
        <v>555</v>
      </c>
      <c r="C195" s="7" t="s">
        <v>581</v>
      </c>
      <c r="D195" s="7" t="s">
        <v>597</v>
      </c>
      <c r="E195" s="7" t="s">
        <v>597</v>
      </c>
      <c r="F195" s="11">
        <v>4</v>
      </c>
      <c r="G195" s="11" t="s">
        <v>73</v>
      </c>
      <c r="H195" s="11" t="s">
        <v>11</v>
      </c>
      <c r="I195" s="9" t="s">
        <v>598</v>
      </c>
      <c r="J195" s="7" t="str">
        <f t="shared" si="5"/>
        <v>485900</v>
      </c>
    </row>
    <row r="196" spans="1:10" ht="12.75" x14ac:dyDescent="0.2">
      <c r="A196" s="7" t="s">
        <v>599</v>
      </c>
      <c r="B196" s="7" t="s">
        <v>555</v>
      </c>
      <c r="C196" s="7" t="s">
        <v>600</v>
      </c>
      <c r="D196" s="7" t="s">
        <v>601</v>
      </c>
      <c r="E196" s="7" t="s">
        <v>601</v>
      </c>
      <c r="F196" s="11">
        <v>4</v>
      </c>
      <c r="G196" s="11" t="s">
        <v>73</v>
      </c>
      <c r="H196" s="11" t="s">
        <v>11</v>
      </c>
      <c r="I196" s="9" t="s">
        <v>602</v>
      </c>
      <c r="J196" s="7" t="str">
        <f t="shared" si="5"/>
        <v>486100</v>
      </c>
    </row>
    <row r="197" spans="1:10" ht="12.75" x14ac:dyDescent="0.2">
      <c r="A197" s="7" t="s">
        <v>603</v>
      </c>
      <c r="B197" s="7" t="s">
        <v>555</v>
      </c>
      <c r="C197" s="7" t="s">
        <v>600</v>
      </c>
      <c r="D197" s="7" t="s">
        <v>604</v>
      </c>
      <c r="E197" s="7" t="s">
        <v>604</v>
      </c>
      <c r="F197" s="11">
        <v>4</v>
      </c>
      <c r="G197" s="11" t="s">
        <v>73</v>
      </c>
      <c r="H197" s="11" t="s">
        <v>11</v>
      </c>
      <c r="I197" s="9" t="s">
        <v>605</v>
      </c>
      <c r="J197" s="7" t="str">
        <f t="shared" si="5"/>
        <v>486200</v>
      </c>
    </row>
    <row r="198" spans="1:10" ht="12.75" x14ac:dyDescent="0.2">
      <c r="A198" s="7" t="s">
        <v>606</v>
      </c>
      <c r="B198" s="7" t="s">
        <v>555</v>
      </c>
      <c r="C198" s="7" t="s">
        <v>600</v>
      </c>
      <c r="D198" s="7" t="s">
        <v>607</v>
      </c>
      <c r="E198" s="7" t="s">
        <v>607</v>
      </c>
      <c r="F198" s="11">
        <v>4</v>
      </c>
      <c r="G198" s="11" t="s">
        <v>73</v>
      </c>
      <c r="H198" s="11" t="s">
        <v>11</v>
      </c>
      <c r="I198" s="9" t="s">
        <v>608</v>
      </c>
      <c r="J198" s="7" t="str">
        <f t="shared" si="5"/>
        <v>486900</v>
      </c>
    </row>
    <row r="199" spans="1:10" ht="12.75" x14ac:dyDescent="0.2">
      <c r="A199" s="7" t="s">
        <v>609</v>
      </c>
      <c r="B199" s="7" t="s">
        <v>555</v>
      </c>
      <c r="C199" s="7" t="s">
        <v>610</v>
      </c>
      <c r="D199" s="7" t="s">
        <v>611</v>
      </c>
      <c r="E199" s="7" t="s">
        <v>611</v>
      </c>
      <c r="F199" s="11">
        <v>4</v>
      </c>
      <c r="G199" s="11" t="s">
        <v>73</v>
      </c>
      <c r="H199" s="11" t="s">
        <v>11</v>
      </c>
      <c r="I199" s="9" t="s">
        <v>612</v>
      </c>
      <c r="J199" s="7" t="str">
        <f t="shared" si="5"/>
        <v>487100</v>
      </c>
    </row>
    <row r="200" spans="1:10" ht="12.75" x14ac:dyDescent="0.2">
      <c r="A200" s="7" t="s">
        <v>613</v>
      </c>
      <c r="B200" s="7" t="s">
        <v>555</v>
      </c>
      <c r="C200" s="7" t="s">
        <v>610</v>
      </c>
      <c r="D200" s="7" t="s">
        <v>614</v>
      </c>
      <c r="E200" s="7" t="s">
        <v>614</v>
      </c>
      <c r="F200" s="11">
        <v>4</v>
      </c>
      <c r="G200" s="11" t="s">
        <v>73</v>
      </c>
      <c r="H200" s="11" t="s">
        <v>11</v>
      </c>
      <c r="I200" s="9" t="s">
        <v>615</v>
      </c>
      <c r="J200" s="7" t="str">
        <f t="shared" si="5"/>
        <v>487200</v>
      </c>
    </row>
    <row r="201" spans="1:10" ht="12.75" x14ac:dyDescent="0.2">
      <c r="A201" s="7" t="s">
        <v>616</v>
      </c>
      <c r="B201" s="7" t="s">
        <v>555</v>
      </c>
      <c r="C201" s="7" t="s">
        <v>610</v>
      </c>
      <c r="D201" s="7" t="s">
        <v>617</v>
      </c>
      <c r="E201" s="7" t="s">
        <v>617</v>
      </c>
      <c r="F201" s="11">
        <v>4</v>
      </c>
      <c r="G201" s="11" t="s">
        <v>73</v>
      </c>
      <c r="H201" s="11" t="s">
        <v>11</v>
      </c>
      <c r="I201" s="9" t="s">
        <v>618</v>
      </c>
      <c r="J201" s="7" t="str">
        <f t="shared" si="5"/>
        <v>487900</v>
      </c>
    </row>
    <row r="202" spans="1:10" ht="12.75" x14ac:dyDescent="0.2">
      <c r="A202" s="7" t="s">
        <v>619</v>
      </c>
      <c r="B202" s="7" t="s">
        <v>555</v>
      </c>
      <c r="C202" s="7" t="s">
        <v>620</v>
      </c>
      <c r="D202" s="7" t="s">
        <v>621</v>
      </c>
      <c r="E202" s="7" t="s">
        <v>621</v>
      </c>
      <c r="F202" s="11">
        <v>4</v>
      </c>
      <c r="G202" s="11" t="s">
        <v>73</v>
      </c>
      <c r="H202" s="11" t="s">
        <v>11</v>
      </c>
      <c r="I202" s="9" t="s">
        <v>622</v>
      </c>
      <c r="J202" s="7" t="str">
        <f t="shared" si="5"/>
        <v>488100</v>
      </c>
    </row>
    <row r="203" spans="1:10" ht="12.75" x14ac:dyDescent="0.2">
      <c r="A203" s="7" t="s">
        <v>623</v>
      </c>
      <c r="B203" s="7" t="s">
        <v>555</v>
      </c>
      <c r="C203" s="7" t="s">
        <v>620</v>
      </c>
      <c r="D203" s="7" t="s">
        <v>624</v>
      </c>
      <c r="E203" s="7" t="s">
        <v>624</v>
      </c>
      <c r="F203" s="11">
        <v>4</v>
      </c>
      <c r="G203" s="11" t="s">
        <v>73</v>
      </c>
      <c r="H203" s="11" t="s">
        <v>11</v>
      </c>
      <c r="I203" s="9" t="s">
        <v>625</v>
      </c>
      <c r="J203" s="7" t="str">
        <f t="shared" si="5"/>
        <v>488200</v>
      </c>
    </row>
    <row r="204" spans="1:10" ht="12.75" x14ac:dyDescent="0.2">
      <c r="A204" s="7" t="s">
        <v>626</v>
      </c>
      <c r="B204" s="7" t="s">
        <v>555</v>
      </c>
      <c r="C204" s="7" t="s">
        <v>620</v>
      </c>
      <c r="D204" s="7" t="s">
        <v>627</v>
      </c>
      <c r="E204" s="7" t="s">
        <v>627</v>
      </c>
      <c r="F204" s="11">
        <v>4</v>
      </c>
      <c r="G204" s="11" t="s">
        <v>73</v>
      </c>
      <c r="H204" s="11" t="s">
        <v>11</v>
      </c>
      <c r="I204" s="9" t="s">
        <v>628</v>
      </c>
      <c r="J204" s="7" t="str">
        <f t="shared" si="5"/>
        <v>488300</v>
      </c>
    </row>
    <row r="205" spans="1:10" ht="12.75" x14ac:dyDescent="0.2">
      <c r="A205" s="7" t="s">
        <v>629</v>
      </c>
      <c r="B205" s="7" t="s">
        <v>555</v>
      </c>
      <c r="C205" s="7" t="s">
        <v>620</v>
      </c>
      <c r="D205" s="7" t="s">
        <v>630</v>
      </c>
      <c r="E205" s="7" t="s">
        <v>630</v>
      </c>
      <c r="F205" s="11">
        <v>4</v>
      </c>
      <c r="G205" s="11" t="s">
        <v>73</v>
      </c>
      <c r="H205" s="11" t="s">
        <v>11</v>
      </c>
      <c r="I205" s="9" t="s">
        <v>631</v>
      </c>
      <c r="J205" s="7" t="str">
        <f t="shared" si="5"/>
        <v>488400</v>
      </c>
    </row>
    <row r="206" spans="1:10" ht="12.75" x14ac:dyDescent="0.2">
      <c r="A206" s="7" t="s">
        <v>632</v>
      </c>
      <c r="B206" s="7" t="s">
        <v>555</v>
      </c>
      <c r="C206" s="7" t="s">
        <v>620</v>
      </c>
      <c r="D206" s="7" t="s">
        <v>633</v>
      </c>
      <c r="E206" s="7" t="s">
        <v>633</v>
      </c>
      <c r="F206" s="11">
        <v>4</v>
      </c>
      <c r="G206" s="11" t="s">
        <v>73</v>
      </c>
      <c r="H206" s="11" t="s">
        <v>11</v>
      </c>
      <c r="I206" s="9" t="s">
        <v>634</v>
      </c>
      <c r="J206" s="7" t="str">
        <f t="shared" si="5"/>
        <v>488500</v>
      </c>
    </row>
    <row r="207" spans="1:10" ht="12.75" x14ac:dyDescent="0.2">
      <c r="A207" s="7" t="s">
        <v>635</v>
      </c>
      <c r="B207" s="7" t="s">
        <v>555</v>
      </c>
      <c r="C207" s="7" t="s">
        <v>620</v>
      </c>
      <c r="D207" s="7" t="s">
        <v>636</v>
      </c>
      <c r="E207" s="7" t="s">
        <v>636</v>
      </c>
      <c r="F207" s="11">
        <v>4</v>
      </c>
      <c r="G207" s="11" t="s">
        <v>73</v>
      </c>
      <c r="H207" s="11" t="s">
        <v>11</v>
      </c>
      <c r="I207" s="9" t="s">
        <v>637</v>
      </c>
      <c r="J207" s="7" t="str">
        <f t="shared" si="5"/>
        <v>488900</v>
      </c>
    </row>
    <row r="208" spans="1:10" ht="12.75" x14ac:dyDescent="0.2">
      <c r="A208" s="7" t="s">
        <v>638</v>
      </c>
      <c r="B208" s="7" t="s">
        <v>555</v>
      </c>
      <c r="C208" s="7" t="s">
        <v>639</v>
      </c>
      <c r="D208" s="7" t="s">
        <v>640</v>
      </c>
      <c r="E208" s="7" t="s">
        <v>640</v>
      </c>
      <c r="F208" s="11">
        <v>4</v>
      </c>
      <c r="G208" s="11" t="s">
        <v>641</v>
      </c>
      <c r="H208" s="11" t="s">
        <v>11</v>
      </c>
      <c r="I208" s="9" t="s">
        <v>642</v>
      </c>
      <c r="J208" s="7" t="str">
        <f t="shared" si="5"/>
        <v>491100</v>
      </c>
    </row>
    <row r="209" spans="1:10" ht="12.75" x14ac:dyDescent="0.2">
      <c r="A209" s="7" t="s">
        <v>643</v>
      </c>
      <c r="B209" s="7" t="s">
        <v>555</v>
      </c>
      <c r="C209" s="7" t="s">
        <v>644</v>
      </c>
      <c r="D209" s="7" t="s">
        <v>645</v>
      </c>
      <c r="E209" s="7" t="s">
        <v>645</v>
      </c>
      <c r="F209" s="11">
        <v>4</v>
      </c>
      <c r="G209" s="11" t="s">
        <v>73</v>
      </c>
      <c r="H209" s="11" t="s">
        <v>11</v>
      </c>
      <c r="I209" s="9" t="s">
        <v>646</v>
      </c>
      <c r="J209" s="7" t="str">
        <f t="shared" si="5"/>
        <v>492100</v>
      </c>
    </row>
    <row r="210" spans="1:10" ht="12.75" x14ac:dyDescent="0.2">
      <c r="A210" s="7" t="s">
        <v>647</v>
      </c>
      <c r="B210" s="7" t="s">
        <v>555</v>
      </c>
      <c r="C210" s="7" t="s">
        <v>644</v>
      </c>
      <c r="D210" s="7" t="s">
        <v>648</v>
      </c>
      <c r="E210" s="7" t="s">
        <v>648</v>
      </c>
      <c r="F210" s="11">
        <v>4</v>
      </c>
      <c r="G210" s="11" t="s">
        <v>73</v>
      </c>
      <c r="H210" s="11" t="s">
        <v>11</v>
      </c>
      <c r="I210" s="9" t="s">
        <v>649</v>
      </c>
      <c r="J210" s="7" t="str">
        <f t="shared" si="5"/>
        <v>492200</v>
      </c>
    </row>
    <row r="211" spans="1:10" ht="12.75" x14ac:dyDescent="0.2">
      <c r="A211" s="7" t="s">
        <v>650</v>
      </c>
      <c r="B211" s="7" t="s">
        <v>555</v>
      </c>
      <c r="C211" s="7" t="s">
        <v>651</v>
      </c>
      <c r="D211" s="7" t="s">
        <v>652</v>
      </c>
      <c r="E211" s="7" t="s">
        <v>652</v>
      </c>
      <c r="F211" s="11">
        <v>4</v>
      </c>
      <c r="G211" s="11" t="s">
        <v>73</v>
      </c>
      <c r="H211" s="11" t="s">
        <v>11</v>
      </c>
      <c r="I211" s="9" t="s">
        <v>653</v>
      </c>
      <c r="J211" s="7" t="str">
        <f t="shared" si="5"/>
        <v>493100</v>
      </c>
    </row>
    <row r="212" spans="1:10" ht="12.75" x14ac:dyDescent="0.2">
      <c r="A212" s="7" t="s">
        <v>654</v>
      </c>
      <c r="B212" s="7" t="s">
        <v>655</v>
      </c>
      <c r="C212" s="7" t="s">
        <v>656</v>
      </c>
      <c r="D212" s="7" t="s">
        <v>657</v>
      </c>
      <c r="E212" s="7" t="s">
        <v>657</v>
      </c>
      <c r="F212" s="11">
        <v>4</v>
      </c>
      <c r="G212" s="11" t="s">
        <v>40</v>
      </c>
      <c r="H212" s="11" t="s">
        <v>12</v>
      </c>
      <c r="I212" s="9" t="s">
        <v>658</v>
      </c>
      <c r="J212" s="7" t="str">
        <f t="shared" si="5"/>
        <v>511100</v>
      </c>
    </row>
    <row r="213" spans="1:10" ht="12.75" x14ac:dyDescent="0.2">
      <c r="A213" s="7" t="s">
        <v>659</v>
      </c>
      <c r="B213" s="7" t="s">
        <v>655</v>
      </c>
      <c r="C213" s="7" t="s">
        <v>656</v>
      </c>
      <c r="D213" s="7" t="s">
        <v>660</v>
      </c>
      <c r="E213" s="7" t="s">
        <v>660</v>
      </c>
      <c r="F213" s="11">
        <v>4</v>
      </c>
      <c r="G213" s="11" t="s">
        <v>641</v>
      </c>
      <c r="H213" s="11" t="s">
        <v>12</v>
      </c>
      <c r="I213" s="9" t="s">
        <v>661</v>
      </c>
      <c r="J213" s="7" t="str">
        <f t="shared" si="5"/>
        <v>511200</v>
      </c>
    </row>
    <row r="214" spans="1:10" ht="12.75" x14ac:dyDescent="0.2">
      <c r="A214" s="7" t="s">
        <v>662</v>
      </c>
      <c r="B214" s="7" t="s">
        <v>655</v>
      </c>
      <c r="C214" s="7" t="s">
        <v>663</v>
      </c>
      <c r="D214" s="7" t="s">
        <v>664</v>
      </c>
      <c r="E214" s="7" t="s">
        <v>664</v>
      </c>
      <c r="F214" s="11">
        <v>4</v>
      </c>
      <c r="G214" s="11" t="s">
        <v>641</v>
      </c>
      <c r="H214" s="11" t="s">
        <v>12</v>
      </c>
      <c r="I214" s="9" t="s">
        <v>665</v>
      </c>
      <c r="J214" s="7" t="str">
        <f t="shared" si="5"/>
        <v>512100</v>
      </c>
    </row>
    <row r="215" spans="1:10" ht="12.75" x14ac:dyDescent="0.2">
      <c r="A215" s="7" t="s">
        <v>666</v>
      </c>
      <c r="B215" s="7" t="s">
        <v>655</v>
      </c>
      <c r="C215" s="7" t="s">
        <v>663</v>
      </c>
      <c r="D215" s="7" t="s">
        <v>667</v>
      </c>
      <c r="E215" s="7" t="s">
        <v>667</v>
      </c>
      <c r="F215" s="11">
        <v>4</v>
      </c>
      <c r="G215" s="11" t="s">
        <v>641</v>
      </c>
      <c r="H215" s="11" t="s">
        <v>12</v>
      </c>
      <c r="I215" s="9" t="s">
        <v>668</v>
      </c>
      <c r="J215" s="7" t="str">
        <f t="shared" si="5"/>
        <v>512200</v>
      </c>
    </row>
    <row r="216" spans="1:10" ht="12.75" x14ac:dyDescent="0.2">
      <c r="A216" s="7" t="s">
        <v>669</v>
      </c>
      <c r="B216" s="7" t="s">
        <v>655</v>
      </c>
      <c r="C216" s="7" t="s">
        <v>670</v>
      </c>
      <c r="D216" s="7" t="s">
        <v>671</v>
      </c>
      <c r="E216" s="7" t="s">
        <v>671</v>
      </c>
      <c r="F216" s="11">
        <v>4</v>
      </c>
      <c r="G216" s="11" t="s">
        <v>73</v>
      </c>
      <c r="H216" s="11" t="s">
        <v>12</v>
      </c>
      <c r="I216" s="9" t="s">
        <v>672</v>
      </c>
      <c r="J216" s="7" t="str">
        <f t="shared" si="5"/>
        <v>515100</v>
      </c>
    </row>
    <row r="217" spans="1:10" ht="12.75" x14ac:dyDescent="0.2">
      <c r="A217" s="7" t="s">
        <v>673</v>
      </c>
      <c r="B217" s="7" t="s">
        <v>655</v>
      </c>
      <c r="C217" s="7" t="s">
        <v>670</v>
      </c>
      <c r="D217" s="7" t="s">
        <v>674</v>
      </c>
      <c r="E217" s="7" t="s">
        <v>674</v>
      </c>
      <c r="F217" s="11">
        <v>4</v>
      </c>
      <c r="G217" s="11" t="s">
        <v>73</v>
      </c>
      <c r="H217" s="11" t="s">
        <v>12</v>
      </c>
      <c r="I217" s="9" t="s">
        <v>675</v>
      </c>
      <c r="J217" s="7" t="str">
        <f t="shared" si="5"/>
        <v>515200</v>
      </c>
    </row>
    <row r="218" spans="1:10" ht="12.75" x14ac:dyDescent="0.2">
      <c r="A218" s="7" t="s">
        <v>676</v>
      </c>
      <c r="B218" s="7" t="s">
        <v>655</v>
      </c>
      <c r="C218" s="7" t="s">
        <v>677</v>
      </c>
      <c r="D218" s="7" t="s">
        <v>678</v>
      </c>
      <c r="E218" s="7" t="s">
        <v>678</v>
      </c>
      <c r="F218" s="11">
        <v>4</v>
      </c>
      <c r="G218" s="11" t="s">
        <v>73</v>
      </c>
      <c r="H218" s="11" t="s">
        <v>12</v>
      </c>
      <c r="I218" s="9" t="s">
        <v>679</v>
      </c>
      <c r="J218" s="7" t="str">
        <f t="shared" si="5"/>
        <v>517100</v>
      </c>
    </row>
    <row r="219" spans="1:10" ht="12.75" x14ac:dyDescent="0.2">
      <c r="A219" s="7" t="s">
        <v>680</v>
      </c>
      <c r="B219" s="7" t="s">
        <v>655</v>
      </c>
      <c r="C219" s="7" t="s">
        <v>677</v>
      </c>
      <c r="D219" s="7" t="s">
        <v>681</v>
      </c>
      <c r="E219" s="7" t="s">
        <v>681</v>
      </c>
      <c r="F219" s="11">
        <v>4</v>
      </c>
      <c r="G219" s="11" t="s">
        <v>73</v>
      </c>
      <c r="H219" s="11" t="s">
        <v>12</v>
      </c>
      <c r="I219" s="9" t="s">
        <v>682</v>
      </c>
      <c r="J219" s="7" t="str">
        <f t="shared" si="5"/>
        <v>517200</v>
      </c>
    </row>
    <row r="220" spans="1:10" ht="12.75" x14ac:dyDescent="0.2">
      <c r="A220" s="7" t="s">
        <v>683</v>
      </c>
      <c r="B220" s="7" t="s">
        <v>655</v>
      </c>
      <c r="C220" s="7" t="s">
        <v>677</v>
      </c>
      <c r="D220" s="7" t="s">
        <v>684</v>
      </c>
      <c r="E220" s="7" t="s">
        <v>684</v>
      </c>
      <c r="F220" s="11">
        <v>4</v>
      </c>
      <c r="G220" s="11" t="s">
        <v>73</v>
      </c>
      <c r="H220" s="11" t="s">
        <v>12</v>
      </c>
      <c r="I220" s="9" t="s">
        <v>685</v>
      </c>
      <c r="J220" s="7" t="str">
        <f t="shared" si="5"/>
        <v>517400</v>
      </c>
    </row>
    <row r="221" spans="1:10" ht="12.75" x14ac:dyDescent="0.2">
      <c r="A221" s="7" t="s">
        <v>686</v>
      </c>
      <c r="B221" s="7" t="s">
        <v>655</v>
      </c>
      <c r="C221" s="7" t="s">
        <v>677</v>
      </c>
      <c r="D221" s="7" t="s">
        <v>687</v>
      </c>
      <c r="E221" s="7" t="s">
        <v>687</v>
      </c>
      <c r="F221" s="11">
        <v>4</v>
      </c>
      <c r="G221" s="11" t="s">
        <v>73</v>
      </c>
      <c r="H221" s="11" t="s">
        <v>12</v>
      </c>
      <c r="I221" s="9" t="s">
        <v>688</v>
      </c>
      <c r="J221" s="7" t="str">
        <f t="shared" si="5"/>
        <v>517900</v>
      </c>
    </row>
    <row r="222" spans="1:10" ht="12.75" x14ac:dyDescent="0.2">
      <c r="A222" s="7" t="s">
        <v>689</v>
      </c>
      <c r="B222" s="7" t="s">
        <v>655</v>
      </c>
      <c r="C222" s="7" t="s">
        <v>690</v>
      </c>
      <c r="D222" s="7" t="s">
        <v>691</v>
      </c>
      <c r="E222" s="7" t="s">
        <v>691</v>
      </c>
      <c r="F222" s="11">
        <v>4</v>
      </c>
      <c r="G222" s="11" t="s">
        <v>641</v>
      </c>
      <c r="H222" s="11" t="s">
        <v>12</v>
      </c>
      <c r="I222" s="9" t="s">
        <v>692</v>
      </c>
      <c r="J222" s="7" t="str">
        <f t="shared" si="5"/>
        <v>518200</v>
      </c>
    </row>
    <row r="223" spans="1:10" ht="12.75" x14ac:dyDescent="0.2">
      <c r="A223" s="7" t="s">
        <v>693</v>
      </c>
      <c r="B223" s="7" t="s">
        <v>655</v>
      </c>
      <c r="C223" s="7" t="s">
        <v>694</v>
      </c>
      <c r="D223" s="7" t="s">
        <v>695</v>
      </c>
      <c r="E223" s="7" t="s">
        <v>695</v>
      </c>
      <c r="F223" s="11">
        <v>4</v>
      </c>
      <c r="G223" s="11" t="s">
        <v>641</v>
      </c>
      <c r="H223" s="11" t="s">
        <v>12</v>
      </c>
      <c r="I223" s="9" t="s">
        <v>696</v>
      </c>
      <c r="J223" s="7" t="str">
        <f t="shared" ref="J223:J286" si="6">IF(F223=4,D223&amp;"00",IF(F223=3,C223&amp;"000",B223))</f>
        <v>519100</v>
      </c>
    </row>
    <row r="224" spans="1:10" ht="12.75" x14ac:dyDescent="0.2">
      <c r="A224" s="7" t="s">
        <v>697</v>
      </c>
      <c r="B224" s="7" t="s">
        <v>698</v>
      </c>
      <c r="C224" s="7" t="s">
        <v>699</v>
      </c>
      <c r="D224" s="7" t="s">
        <v>700</v>
      </c>
      <c r="E224" s="7" t="s">
        <v>700</v>
      </c>
      <c r="F224" s="11">
        <v>4</v>
      </c>
      <c r="G224" s="11" t="s">
        <v>96</v>
      </c>
      <c r="H224" s="11" t="s">
        <v>13</v>
      </c>
      <c r="I224" s="9" t="s">
        <v>701</v>
      </c>
      <c r="J224" s="7" t="str">
        <f t="shared" si="6"/>
        <v>521100</v>
      </c>
    </row>
    <row r="225" spans="1:10" ht="12.75" x14ac:dyDescent="0.2">
      <c r="A225" s="7" t="s">
        <v>702</v>
      </c>
      <c r="B225" s="7" t="s">
        <v>698</v>
      </c>
      <c r="C225" s="7" t="s">
        <v>703</v>
      </c>
      <c r="D225" s="7" t="s">
        <v>704</v>
      </c>
      <c r="E225" s="7" t="s">
        <v>704</v>
      </c>
      <c r="F225" s="11">
        <v>4</v>
      </c>
      <c r="G225" s="11" t="s">
        <v>96</v>
      </c>
      <c r="H225" s="11" t="s">
        <v>13</v>
      </c>
      <c r="I225" s="9" t="s">
        <v>705</v>
      </c>
      <c r="J225" s="7" t="str">
        <f t="shared" si="6"/>
        <v>522100</v>
      </c>
    </row>
    <row r="226" spans="1:10" ht="12.75" x14ac:dyDescent="0.2">
      <c r="A226" s="7" t="s">
        <v>706</v>
      </c>
      <c r="B226" s="7" t="s">
        <v>698</v>
      </c>
      <c r="C226" s="7" t="s">
        <v>703</v>
      </c>
      <c r="D226" s="7" t="s">
        <v>707</v>
      </c>
      <c r="E226" s="7" t="s">
        <v>707</v>
      </c>
      <c r="F226" s="11">
        <v>4</v>
      </c>
      <c r="G226" s="11" t="s">
        <v>96</v>
      </c>
      <c r="H226" s="11" t="s">
        <v>13</v>
      </c>
      <c r="I226" s="9" t="s">
        <v>708</v>
      </c>
      <c r="J226" s="7" t="str">
        <f t="shared" si="6"/>
        <v>522200</v>
      </c>
    </row>
    <row r="227" spans="1:10" ht="12.75" x14ac:dyDescent="0.2">
      <c r="A227" s="7" t="s">
        <v>709</v>
      </c>
      <c r="B227" s="7" t="s">
        <v>698</v>
      </c>
      <c r="C227" s="7" t="s">
        <v>703</v>
      </c>
      <c r="D227" s="7" t="s">
        <v>710</v>
      </c>
      <c r="E227" s="7" t="s">
        <v>710</v>
      </c>
      <c r="F227" s="11">
        <v>4</v>
      </c>
      <c r="G227" s="11" t="s">
        <v>96</v>
      </c>
      <c r="H227" s="11" t="s">
        <v>13</v>
      </c>
      <c r="I227" s="9" t="s">
        <v>711</v>
      </c>
      <c r="J227" s="7" t="str">
        <f t="shared" si="6"/>
        <v>522300</v>
      </c>
    </row>
    <row r="228" spans="1:10" ht="12.75" x14ac:dyDescent="0.2">
      <c r="A228" s="7" t="s">
        <v>712</v>
      </c>
      <c r="B228" s="7" t="s">
        <v>698</v>
      </c>
      <c r="C228" s="7" t="s">
        <v>713</v>
      </c>
      <c r="D228" s="7" t="s">
        <v>714</v>
      </c>
      <c r="E228" s="7" t="s">
        <v>714</v>
      </c>
      <c r="F228" s="11">
        <v>4</v>
      </c>
      <c r="G228" s="11" t="s">
        <v>96</v>
      </c>
      <c r="H228" s="11" t="s">
        <v>13</v>
      </c>
      <c r="I228" s="9" t="s">
        <v>715</v>
      </c>
      <c r="J228" s="7" t="str">
        <f t="shared" si="6"/>
        <v>523100</v>
      </c>
    </row>
    <row r="229" spans="1:10" ht="12.75" x14ac:dyDescent="0.2">
      <c r="A229" s="7" t="s">
        <v>716</v>
      </c>
      <c r="B229" s="7" t="s">
        <v>698</v>
      </c>
      <c r="C229" s="7" t="s">
        <v>713</v>
      </c>
      <c r="D229" s="7" t="s">
        <v>717</v>
      </c>
      <c r="E229" s="7" t="s">
        <v>717</v>
      </c>
      <c r="F229" s="11">
        <v>4</v>
      </c>
      <c r="G229" s="11" t="s">
        <v>96</v>
      </c>
      <c r="H229" s="11" t="s">
        <v>13</v>
      </c>
      <c r="I229" s="9" t="s">
        <v>718</v>
      </c>
      <c r="J229" s="7" t="str">
        <f t="shared" si="6"/>
        <v>523200</v>
      </c>
    </row>
    <row r="230" spans="1:10" ht="12.75" x14ac:dyDescent="0.2">
      <c r="A230" s="7" t="s">
        <v>719</v>
      </c>
      <c r="B230" s="7" t="s">
        <v>698</v>
      </c>
      <c r="C230" s="7" t="s">
        <v>713</v>
      </c>
      <c r="D230" s="7" t="s">
        <v>720</v>
      </c>
      <c r="E230" s="7" t="s">
        <v>720</v>
      </c>
      <c r="F230" s="11">
        <v>4</v>
      </c>
      <c r="G230" s="11" t="s">
        <v>96</v>
      </c>
      <c r="H230" s="11" t="s">
        <v>13</v>
      </c>
      <c r="I230" s="9" t="s">
        <v>721</v>
      </c>
      <c r="J230" s="7" t="str">
        <f t="shared" si="6"/>
        <v>523900</v>
      </c>
    </row>
    <row r="231" spans="1:10" ht="12.75" x14ac:dyDescent="0.2">
      <c r="A231" s="7" t="s">
        <v>722</v>
      </c>
      <c r="B231" s="7" t="s">
        <v>698</v>
      </c>
      <c r="C231" s="7" t="s">
        <v>723</v>
      </c>
      <c r="D231" s="7" t="s">
        <v>724</v>
      </c>
      <c r="E231" s="7" t="s">
        <v>724</v>
      </c>
      <c r="F231" s="11">
        <v>4</v>
      </c>
      <c r="G231" s="11" t="s">
        <v>96</v>
      </c>
      <c r="H231" s="11" t="s">
        <v>13</v>
      </c>
      <c r="I231" s="9" t="s">
        <v>725</v>
      </c>
      <c r="J231" s="7" t="str">
        <f t="shared" si="6"/>
        <v>524100</v>
      </c>
    </row>
    <row r="232" spans="1:10" ht="12.75" x14ac:dyDescent="0.2">
      <c r="A232" s="7" t="s">
        <v>726</v>
      </c>
      <c r="B232" s="7" t="s">
        <v>698</v>
      </c>
      <c r="C232" s="7" t="s">
        <v>723</v>
      </c>
      <c r="D232" s="7" t="s">
        <v>727</v>
      </c>
      <c r="E232" s="7" t="s">
        <v>727</v>
      </c>
      <c r="F232" s="11">
        <v>4</v>
      </c>
      <c r="G232" s="11" t="s">
        <v>96</v>
      </c>
      <c r="H232" s="11" t="s">
        <v>13</v>
      </c>
      <c r="I232" s="9" t="s">
        <v>728</v>
      </c>
      <c r="J232" s="7" t="str">
        <f t="shared" si="6"/>
        <v>524200</v>
      </c>
    </row>
    <row r="233" spans="1:10" ht="12.75" x14ac:dyDescent="0.2">
      <c r="A233" s="7" t="s">
        <v>729</v>
      </c>
      <c r="B233" s="7" t="s">
        <v>698</v>
      </c>
      <c r="C233" s="7" t="s">
        <v>730</v>
      </c>
      <c r="D233" s="7" t="s">
        <v>731</v>
      </c>
      <c r="E233" s="7" t="s">
        <v>731</v>
      </c>
      <c r="F233" s="11">
        <v>4</v>
      </c>
      <c r="G233" s="11" t="s">
        <v>96</v>
      </c>
      <c r="H233" s="11" t="s">
        <v>13</v>
      </c>
      <c r="I233" s="9" t="s">
        <v>732</v>
      </c>
      <c r="J233" s="7" t="str">
        <f t="shared" si="6"/>
        <v>525100</v>
      </c>
    </row>
    <row r="234" spans="1:10" ht="12.75" x14ac:dyDescent="0.2">
      <c r="A234" s="7" t="s">
        <v>733</v>
      </c>
      <c r="B234" s="7" t="s">
        <v>698</v>
      </c>
      <c r="C234" s="7" t="s">
        <v>730</v>
      </c>
      <c r="D234" s="7" t="s">
        <v>734</v>
      </c>
      <c r="E234" s="7" t="s">
        <v>734</v>
      </c>
      <c r="F234" s="11">
        <v>4</v>
      </c>
      <c r="G234" s="11" t="s">
        <v>96</v>
      </c>
      <c r="H234" s="11" t="s">
        <v>13</v>
      </c>
      <c r="I234" s="9" t="s">
        <v>735</v>
      </c>
      <c r="J234" s="7" t="str">
        <f t="shared" si="6"/>
        <v>525900</v>
      </c>
    </row>
    <row r="235" spans="1:10" ht="12.75" x14ac:dyDescent="0.2">
      <c r="A235" s="7" t="s">
        <v>736</v>
      </c>
      <c r="B235" s="7" t="s">
        <v>737</v>
      </c>
      <c r="C235" s="7" t="s">
        <v>738</v>
      </c>
      <c r="D235" s="7" t="s">
        <v>739</v>
      </c>
      <c r="E235" s="7" t="s">
        <v>739</v>
      </c>
      <c r="F235" s="11">
        <v>4</v>
      </c>
      <c r="G235" s="11" t="s">
        <v>96</v>
      </c>
      <c r="H235" s="11" t="s">
        <v>13</v>
      </c>
      <c r="I235" s="9" t="s">
        <v>740</v>
      </c>
      <c r="J235" s="7" t="str">
        <f t="shared" si="6"/>
        <v>531100</v>
      </c>
    </row>
    <row r="236" spans="1:10" ht="12.75" x14ac:dyDescent="0.2">
      <c r="A236" s="7" t="s">
        <v>741</v>
      </c>
      <c r="B236" s="7" t="s">
        <v>737</v>
      </c>
      <c r="C236" s="7" t="s">
        <v>738</v>
      </c>
      <c r="D236" s="7" t="s">
        <v>742</v>
      </c>
      <c r="E236" s="7" t="s">
        <v>742</v>
      </c>
      <c r="F236" s="11">
        <v>4</v>
      </c>
      <c r="G236" s="11" t="s">
        <v>96</v>
      </c>
      <c r="H236" s="11" t="s">
        <v>13</v>
      </c>
      <c r="I236" s="9" t="s">
        <v>743</v>
      </c>
      <c r="J236" s="7" t="str">
        <f t="shared" si="6"/>
        <v>531200</v>
      </c>
    </row>
    <row r="237" spans="1:10" ht="12.75" x14ac:dyDescent="0.2">
      <c r="A237" s="7" t="s">
        <v>744</v>
      </c>
      <c r="B237" s="7" t="s">
        <v>737</v>
      </c>
      <c r="C237" s="7" t="s">
        <v>738</v>
      </c>
      <c r="D237" s="7" t="s">
        <v>745</v>
      </c>
      <c r="E237" s="7" t="s">
        <v>745</v>
      </c>
      <c r="F237" s="11">
        <v>4</v>
      </c>
      <c r="G237" s="11" t="s">
        <v>96</v>
      </c>
      <c r="H237" s="11" t="s">
        <v>13</v>
      </c>
      <c r="I237" s="9" t="s">
        <v>746</v>
      </c>
      <c r="J237" s="7" t="str">
        <f t="shared" si="6"/>
        <v>531300</v>
      </c>
    </row>
    <row r="238" spans="1:10" ht="12.75" x14ac:dyDescent="0.2">
      <c r="A238" s="7" t="s">
        <v>747</v>
      </c>
      <c r="B238" s="7" t="s">
        <v>737</v>
      </c>
      <c r="C238" s="7" t="s">
        <v>748</v>
      </c>
      <c r="D238" s="7" t="s">
        <v>749</v>
      </c>
      <c r="E238" s="7" t="s">
        <v>749</v>
      </c>
      <c r="F238" s="11">
        <v>4</v>
      </c>
      <c r="G238" s="11" t="s">
        <v>641</v>
      </c>
      <c r="H238" s="11" t="s">
        <v>13</v>
      </c>
      <c r="I238" s="9" t="s">
        <v>750</v>
      </c>
      <c r="J238" s="7" t="str">
        <f t="shared" si="6"/>
        <v>532100</v>
      </c>
    </row>
    <row r="239" spans="1:10" ht="12.75" x14ac:dyDescent="0.2">
      <c r="A239" s="7" t="s">
        <v>751</v>
      </c>
      <c r="B239" s="7" t="s">
        <v>737</v>
      </c>
      <c r="C239" s="7" t="s">
        <v>748</v>
      </c>
      <c r="D239" s="7" t="s">
        <v>752</v>
      </c>
      <c r="E239" s="7" t="s">
        <v>752</v>
      </c>
      <c r="F239" s="11">
        <v>4</v>
      </c>
      <c r="G239" s="11" t="s">
        <v>641</v>
      </c>
      <c r="H239" s="11" t="s">
        <v>13</v>
      </c>
      <c r="I239" s="9" t="s">
        <v>753</v>
      </c>
      <c r="J239" s="7" t="str">
        <f t="shared" si="6"/>
        <v>532200</v>
      </c>
    </row>
    <row r="240" spans="1:10" ht="12.75" x14ac:dyDescent="0.2">
      <c r="A240" s="7" t="s">
        <v>754</v>
      </c>
      <c r="B240" s="7" t="s">
        <v>737</v>
      </c>
      <c r="C240" s="7" t="s">
        <v>748</v>
      </c>
      <c r="D240" s="7" t="s">
        <v>755</v>
      </c>
      <c r="E240" s="7" t="s">
        <v>755</v>
      </c>
      <c r="F240" s="11">
        <v>4</v>
      </c>
      <c r="G240" s="11" t="s">
        <v>641</v>
      </c>
      <c r="H240" s="11" t="s">
        <v>13</v>
      </c>
      <c r="I240" s="9" t="s">
        <v>756</v>
      </c>
      <c r="J240" s="7" t="str">
        <f t="shared" si="6"/>
        <v>532300</v>
      </c>
    </row>
    <row r="241" spans="1:10" ht="12.75" x14ac:dyDescent="0.2">
      <c r="A241" s="7" t="s">
        <v>757</v>
      </c>
      <c r="B241" s="7" t="s">
        <v>737</v>
      </c>
      <c r="C241" s="7" t="s">
        <v>748</v>
      </c>
      <c r="D241" s="7" t="s">
        <v>758</v>
      </c>
      <c r="E241" s="7" t="s">
        <v>758</v>
      </c>
      <c r="F241" s="11">
        <v>4</v>
      </c>
      <c r="G241" s="11" t="s">
        <v>641</v>
      </c>
      <c r="H241" s="11" t="s">
        <v>13</v>
      </c>
      <c r="I241" s="9" t="s">
        <v>759</v>
      </c>
      <c r="J241" s="7" t="str">
        <f t="shared" si="6"/>
        <v>532400</v>
      </c>
    </row>
    <row r="242" spans="1:10" ht="12.75" x14ac:dyDescent="0.2">
      <c r="A242" s="7" t="s">
        <v>760</v>
      </c>
      <c r="B242" s="7" t="s">
        <v>737</v>
      </c>
      <c r="C242" s="7" t="s">
        <v>761</v>
      </c>
      <c r="D242" s="7" t="s">
        <v>762</v>
      </c>
      <c r="E242" s="7" t="s">
        <v>762</v>
      </c>
      <c r="F242" s="11">
        <v>4</v>
      </c>
      <c r="G242" s="11" t="s">
        <v>96</v>
      </c>
      <c r="H242" s="11" t="s">
        <v>13</v>
      </c>
      <c r="I242" s="9" t="s">
        <v>763</v>
      </c>
      <c r="J242" s="7" t="str">
        <f t="shared" si="6"/>
        <v>533100</v>
      </c>
    </row>
    <row r="243" spans="1:10" ht="12.75" x14ac:dyDescent="0.2">
      <c r="A243" s="7" t="s">
        <v>764</v>
      </c>
      <c r="B243" s="7" t="s">
        <v>765</v>
      </c>
      <c r="C243" s="7" t="s">
        <v>766</v>
      </c>
      <c r="D243" s="7" t="s">
        <v>767</v>
      </c>
      <c r="E243" s="7" t="s">
        <v>767</v>
      </c>
      <c r="F243" s="11">
        <v>4</v>
      </c>
      <c r="G243" s="11" t="s">
        <v>641</v>
      </c>
      <c r="H243" s="11" t="s">
        <v>14</v>
      </c>
      <c r="I243" s="9" t="s">
        <v>768</v>
      </c>
      <c r="J243" s="7" t="str">
        <f t="shared" si="6"/>
        <v>541100</v>
      </c>
    </row>
    <row r="244" spans="1:10" ht="12.75" x14ac:dyDescent="0.2">
      <c r="A244" s="7" t="s">
        <v>769</v>
      </c>
      <c r="B244" s="7" t="s">
        <v>765</v>
      </c>
      <c r="C244" s="7" t="s">
        <v>766</v>
      </c>
      <c r="D244" s="7" t="s">
        <v>770</v>
      </c>
      <c r="E244" s="7" t="s">
        <v>770</v>
      </c>
      <c r="F244" s="11">
        <v>4</v>
      </c>
      <c r="G244" s="11" t="s">
        <v>641</v>
      </c>
      <c r="H244" s="11" t="s">
        <v>14</v>
      </c>
      <c r="I244" s="9" t="s">
        <v>771</v>
      </c>
      <c r="J244" s="7" t="str">
        <f t="shared" si="6"/>
        <v>541200</v>
      </c>
    </row>
    <row r="245" spans="1:10" ht="12.75" x14ac:dyDescent="0.2">
      <c r="A245" s="7" t="s">
        <v>772</v>
      </c>
      <c r="B245" s="7" t="s">
        <v>765</v>
      </c>
      <c r="C245" s="7" t="s">
        <v>766</v>
      </c>
      <c r="D245" s="7" t="s">
        <v>773</v>
      </c>
      <c r="E245" s="7" t="s">
        <v>773</v>
      </c>
      <c r="F245" s="11">
        <v>4</v>
      </c>
      <c r="G245" s="11" t="s">
        <v>641</v>
      </c>
      <c r="H245" s="11" t="s">
        <v>14</v>
      </c>
      <c r="I245" s="9" t="s">
        <v>774</v>
      </c>
      <c r="J245" s="7" t="str">
        <f t="shared" si="6"/>
        <v>541300</v>
      </c>
    </row>
    <row r="246" spans="1:10" ht="12.75" x14ac:dyDescent="0.2">
      <c r="A246" s="7" t="s">
        <v>775</v>
      </c>
      <c r="B246" s="7" t="s">
        <v>765</v>
      </c>
      <c r="C246" s="7" t="s">
        <v>766</v>
      </c>
      <c r="D246" s="7" t="s">
        <v>776</v>
      </c>
      <c r="E246" s="7" t="s">
        <v>776</v>
      </c>
      <c r="F246" s="11">
        <v>4</v>
      </c>
      <c r="G246" s="11" t="s">
        <v>641</v>
      </c>
      <c r="H246" s="11" t="s">
        <v>14</v>
      </c>
      <c r="I246" s="9" t="s">
        <v>777</v>
      </c>
      <c r="J246" s="7" t="str">
        <f t="shared" si="6"/>
        <v>541400</v>
      </c>
    </row>
    <row r="247" spans="1:10" ht="12.75" x14ac:dyDescent="0.2">
      <c r="A247" s="7" t="s">
        <v>778</v>
      </c>
      <c r="B247" s="7" t="s">
        <v>765</v>
      </c>
      <c r="C247" s="7" t="s">
        <v>766</v>
      </c>
      <c r="D247" s="7" t="s">
        <v>779</v>
      </c>
      <c r="E247" s="7" t="s">
        <v>779</v>
      </c>
      <c r="F247" s="11">
        <v>4</v>
      </c>
      <c r="G247" s="11" t="s">
        <v>641</v>
      </c>
      <c r="H247" s="11" t="s">
        <v>14</v>
      </c>
      <c r="I247" s="9" t="s">
        <v>780</v>
      </c>
      <c r="J247" s="7" t="str">
        <f t="shared" si="6"/>
        <v>541500</v>
      </c>
    </row>
    <row r="248" spans="1:10" ht="12.75" x14ac:dyDescent="0.2">
      <c r="A248" s="7" t="s">
        <v>781</v>
      </c>
      <c r="B248" s="7" t="s">
        <v>765</v>
      </c>
      <c r="C248" s="7" t="s">
        <v>766</v>
      </c>
      <c r="D248" s="7" t="s">
        <v>782</v>
      </c>
      <c r="E248" s="7" t="s">
        <v>782</v>
      </c>
      <c r="F248" s="11">
        <v>4</v>
      </c>
      <c r="G248" s="11" t="s">
        <v>641</v>
      </c>
      <c r="H248" s="11" t="s">
        <v>14</v>
      </c>
      <c r="I248" s="9" t="s">
        <v>783</v>
      </c>
      <c r="J248" s="7" t="str">
        <f t="shared" si="6"/>
        <v>541600</v>
      </c>
    </row>
    <row r="249" spans="1:10" ht="12.75" x14ac:dyDescent="0.2">
      <c r="A249" s="7" t="s">
        <v>784</v>
      </c>
      <c r="B249" s="7" t="s">
        <v>765</v>
      </c>
      <c r="C249" s="7" t="s">
        <v>766</v>
      </c>
      <c r="D249" s="7" t="s">
        <v>785</v>
      </c>
      <c r="E249" s="7" t="s">
        <v>785</v>
      </c>
      <c r="F249" s="11">
        <v>4</v>
      </c>
      <c r="G249" s="11" t="s">
        <v>40</v>
      </c>
      <c r="H249" s="11" t="s">
        <v>14</v>
      </c>
      <c r="I249" s="9" t="s">
        <v>786</v>
      </c>
      <c r="J249" s="7" t="str">
        <f t="shared" si="6"/>
        <v>541700</v>
      </c>
    </row>
    <row r="250" spans="1:10" ht="12.75" x14ac:dyDescent="0.2">
      <c r="A250" s="7" t="s">
        <v>787</v>
      </c>
      <c r="B250" s="7" t="s">
        <v>765</v>
      </c>
      <c r="C250" s="7" t="s">
        <v>766</v>
      </c>
      <c r="D250" s="7" t="s">
        <v>788</v>
      </c>
      <c r="E250" s="7" t="s">
        <v>788</v>
      </c>
      <c r="F250" s="11">
        <v>4</v>
      </c>
      <c r="G250" s="11" t="s">
        <v>641</v>
      </c>
      <c r="H250" s="11" t="s">
        <v>14</v>
      </c>
      <c r="I250" s="9" t="s">
        <v>789</v>
      </c>
      <c r="J250" s="7" t="str">
        <f t="shared" si="6"/>
        <v>541800</v>
      </c>
    </row>
    <row r="251" spans="1:10" ht="12.75" x14ac:dyDescent="0.2">
      <c r="A251" s="7" t="s">
        <v>790</v>
      </c>
      <c r="B251" s="7" t="s">
        <v>765</v>
      </c>
      <c r="C251" s="7" t="s">
        <v>766</v>
      </c>
      <c r="D251" s="7" t="s">
        <v>791</v>
      </c>
      <c r="E251" s="7" t="s">
        <v>791</v>
      </c>
      <c r="F251" s="11">
        <v>4</v>
      </c>
      <c r="G251" s="11" t="s">
        <v>641</v>
      </c>
      <c r="H251" s="11" t="s">
        <v>14</v>
      </c>
      <c r="I251" s="9" t="s">
        <v>792</v>
      </c>
      <c r="J251" s="7" t="str">
        <f t="shared" si="6"/>
        <v>541900</v>
      </c>
    </row>
    <row r="252" spans="1:10" ht="12.75" x14ac:dyDescent="0.2">
      <c r="A252" s="7" t="s">
        <v>793</v>
      </c>
      <c r="B252" s="7" t="s">
        <v>794</v>
      </c>
      <c r="C252" s="7" t="s">
        <v>795</v>
      </c>
      <c r="D252" s="7" t="s">
        <v>796</v>
      </c>
      <c r="E252" s="7" t="s">
        <v>796</v>
      </c>
      <c r="F252" s="11">
        <v>4</v>
      </c>
      <c r="G252" s="11" t="s">
        <v>96</v>
      </c>
      <c r="H252" s="11" t="s">
        <v>14</v>
      </c>
      <c r="I252" s="9" t="s">
        <v>797</v>
      </c>
      <c r="J252" s="7" t="str">
        <f t="shared" si="6"/>
        <v>551100</v>
      </c>
    </row>
    <row r="253" spans="1:10" ht="12.75" x14ac:dyDescent="0.2">
      <c r="A253" s="7" t="s">
        <v>798</v>
      </c>
      <c r="B253" s="7" t="s">
        <v>799</v>
      </c>
      <c r="C253" s="7" t="s">
        <v>800</v>
      </c>
      <c r="D253" s="7" t="s">
        <v>801</v>
      </c>
      <c r="E253" s="7" t="s">
        <v>801</v>
      </c>
      <c r="F253" s="11">
        <v>4</v>
      </c>
      <c r="G253" s="11" t="s">
        <v>641</v>
      </c>
      <c r="H253" s="11" t="s">
        <v>14</v>
      </c>
      <c r="I253" s="9" t="s">
        <v>802</v>
      </c>
      <c r="J253" s="7" t="str">
        <f t="shared" si="6"/>
        <v>561100</v>
      </c>
    </row>
    <row r="254" spans="1:10" ht="12.75" x14ac:dyDescent="0.2">
      <c r="A254" s="7" t="s">
        <v>803</v>
      </c>
      <c r="B254" s="7" t="s">
        <v>799</v>
      </c>
      <c r="C254" s="7" t="s">
        <v>800</v>
      </c>
      <c r="D254" s="7" t="s">
        <v>804</v>
      </c>
      <c r="E254" s="7" t="s">
        <v>804</v>
      </c>
      <c r="F254" s="11">
        <v>4</v>
      </c>
      <c r="G254" s="11" t="s">
        <v>641</v>
      </c>
      <c r="H254" s="11" t="s">
        <v>14</v>
      </c>
      <c r="I254" s="9" t="s">
        <v>805</v>
      </c>
      <c r="J254" s="7" t="str">
        <f t="shared" si="6"/>
        <v>561200</v>
      </c>
    </row>
    <row r="255" spans="1:10" ht="12.75" x14ac:dyDescent="0.2">
      <c r="A255" s="7" t="s">
        <v>806</v>
      </c>
      <c r="B255" s="7" t="s">
        <v>799</v>
      </c>
      <c r="C255" s="7" t="s">
        <v>800</v>
      </c>
      <c r="D255" s="7" t="s">
        <v>807</v>
      </c>
      <c r="E255" s="7" t="s">
        <v>807</v>
      </c>
      <c r="F255" s="11">
        <v>4</v>
      </c>
      <c r="G255" s="11" t="s">
        <v>641</v>
      </c>
      <c r="H255" s="11" t="s">
        <v>14</v>
      </c>
      <c r="I255" s="9" t="s">
        <v>808</v>
      </c>
      <c r="J255" s="7" t="str">
        <f t="shared" si="6"/>
        <v>561300</v>
      </c>
    </row>
    <row r="256" spans="1:10" ht="12.75" x14ac:dyDescent="0.2">
      <c r="A256" s="7" t="s">
        <v>809</v>
      </c>
      <c r="B256" s="7" t="s">
        <v>799</v>
      </c>
      <c r="C256" s="7" t="s">
        <v>800</v>
      </c>
      <c r="D256" s="7" t="s">
        <v>810</v>
      </c>
      <c r="E256" s="7" t="s">
        <v>810</v>
      </c>
      <c r="F256" s="11">
        <v>4</v>
      </c>
      <c r="G256" s="11" t="s">
        <v>641</v>
      </c>
      <c r="H256" s="11" t="s">
        <v>14</v>
      </c>
      <c r="I256" s="9" t="s">
        <v>811</v>
      </c>
      <c r="J256" s="7" t="str">
        <f t="shared" si="6"/>
        <v>561400</v>
      </c>
    </row>
    <row r="257" spans="1:10" ht="12.75" x14ac:dyDescent="0.2">
      <c r="A257" s="7" t="s">
        <v>812</v>
      </c>
      <c r="B257" s="7" t="s">
        <v>799</v>
      </c>
      <c r="C257" s="7" t="s">
        <v>800</v>
      </c>
      <c r="D257" s="7" t="s">
        <v>813</v>
      </c>
      <c r="E257" s="7" t="s">
        <v>813</v>
      </c>
      <c r="F257" s="11">
        <v>4</v>
      </c>
      <c r="G257" s="11" t="s">
        <v>641</v>
      </c>
      <c r="H257" s="11" t="s">
        <v>14</v>
      </c>
      <c r="I257" s="9" t="s">
        <v>814</v>
      </c>
      <c r="J257" s="7" t="str">
        <f t="shared" si="6"/>
        <v>561500</v>
      </c>
    </row>
    <row r="258" spans="1:10" ht="12.75" x14ac:dyDescent="0.2">
      <c r="A258" s="7" t="s">
        <v>815</v>
      </c>
      <c r="B258" s="7" t="s">
        <v>799</v>
      </c>
      <c r="C258" s="7" t="s">
        <v>800</v>
      </c>
      <c r="D258" s="7" t="s">
        <v>816</v>
      </c>
      <c r="E258" s="7" t="s">
        <v>816</v>
      </c>
      <c r="F258" s="11">
        <v>4</v>
      </c>
      <c r="G258" s="11" t="s">
        <v>641</v>
      </c>
      <c r="H258" s="11" t="s">
        <v>14</v>
      </c>
      <c r="I258" s="9" t="s">
        <v>817</v>
      </c>
      <c r="J258" s="7" t="str">
        <f t="shared" si="6"/>
        <v>561600</v>
      </c>
    </row>
    <row r="259" spans="1:10" ht="12.75" x14ac:dyDescent="0.2">
      <c r="A259" s="7" t="s">
        <v>818</v>
      </c>
      <c r="B259" s="7" t="s">
        <v>799</v>
      </c>
      <c r="C259" s="7" t="s">
        <v>800</v>
      </c>
      <c r="D259" s="7" t="s">
        <v>819</v>
      </c>
      <c r="E259" s="7" t="s">
        <v>819</v>
      </c>
      <c r="F259" s="11">
        <v>4</v>
      </c>
      <c r="G259" s="11" t="s">
        <v>641</v>
      </c>
      <c r="H259" s="11" t="s">
        <v>14</v>
      </c>
      <c r="I259" s="9" t="s">
        <v>820</v>
      </c>
      <c r="J259" s="7" t="str">
        <f t="shared" si="6"/>
        <v>561700</v>
      </c>
    </row>
    <row r="260" spans="1:10" ht="12.75" x14ac:dyDescent="0.2">
      <c r="A260" s="7" t="s">
        <v>821</v>
      </c>
      <c r="B260" s="7" t="s">
        <v>799</v>
      </c>
      <c r="C260" s="7" t="s">
        <v>800</v>
      </c>
      <c r="D260" s="7" t="s">
        <v>822</v>
      </c>
      <c r="E260" s="7" t="s">
        <v>822</v>
      </c>
      <c r="F260" s="11">
        <v>4</v>
      </c>
      <c r="G260" s="11" t="s">
        <v>641</v>
      </c>
      <c r="H260" s="11" t="s">
        <v>14</v>
      </c>
      <c r="I260" s="9" t="s">
        <v>823</v>
      </c>
      <c r="J260" s="7" t="str">
        <f t="shared" si="6"/>
        <v>561900</v>
      </c>
    </row>
    <row r="261" spans="1:10" ht="12.75" x14ac:dyDescent="0.2">
      <c r="A261" s="7" t="s">
        <v>824</v>
      </c>
      <c r="B261" s="7" t="s">
        <v>799</v>
      </c>
      <c r="C261" s="7" t="s">
        <v>825</v>
      </c>
      <c r="D261" s="7" t="s">
        <v>826</v>
      </c>
      <c r="E261" s="7" t="s">
        <v>826</v>
      </c>
      <c r="F261" s="11">
        <v>4</v>
      </c>
      <c r="G261" s="11" t="s">
        <v>73</v>
      </c>
      <c r="H261" s="11" t="s">
        <v>14</v>
      </c>
      <c r="I261" s="9" t="s">
        <v>827</v>
      </c>
      <c r="J261" s="7" t="str">
        <f t="shared" si="6"/>
        <v>562100</v>
      </c>
    </row>
    <row r="262" spans="1:10" ht="12.75" x14ac:dyDescent="0.2">
      <c r="A262" s="7" t="s">
        <v>828</v>
      </c>
      <c r="B262" s="7" t="s">
        <v>799</v>
      </c>
      <c r="C262" s="7" t="s">
        <v>825</v>
      </c>
      <c r="D262" s="7" t="s">
        <v>829</v>
      </c>
      <c r="E262" s="7" t="s">
        <v>829</v>
      </c>
      <c r="F262" s="11">
        <v>4</v>
      </c>
      <c r="G262" s="11" t="s">
        <v>73</v>
      </c>
      <c r="H262" s="11" t="s">
        <v>14</v>
      </c>
      <c r="I262" s="9" t="s">
        <v>830</v>
      </c>
      <c r="J262" s="7" t="str">
        <f t="shared" si="6"/>
        <v>562200</v>
      </c>
    </row>
    <row r="263" spans="1:10" ht="12.75" x14ac:dyDescent="0.2">
      <c r="A263" s="7" t="s">
        <v>831</v>
      </c>
      <c r="B263" s="7" t="s">
        <v>799</v>
      </c>
      <c r="C263" s="7" t="s">
        <v>825</v>
      </c>
      <c r="D263" s="7" t="s">
        <v>832</v>
      </c>
      <c r="E263" s="7" t="s">
        <v>832</v>
      </c>
      <c r="F263" s="11">
        <v>4</v>
      </c>
      <c r="G263" s="11" t="s">
        <v>641</v>
      </c>
      <c r="H263" s="11" t="s">
        <v>14</v>
      </c>
      <c r="I263" s="9" t="s">
        <v>833</v>
      </c>
      <c r="J263" s="7" t="str">
        <f t="shared" si="6"/>
        <v>562900</v>
      </c>
    </row>
    <row r="264" spans="1:10" ht="12.75" x14ac:dyDescent="0.2">
      <c r="A264" s="7" t="s">
        <v>834</v>
      </c>
      <c r="B264" s="7" t="s">
        <v>835</v>
      </c>
      <c r="C264" s="7" t="s">
        <v>836</v>
      </c>
      <c r="D264" s="7" t="s">
        <v>837</v>
      </c>
      <c r="E264" s="7" t="s">
        <v>837</v>
      </c>
      <c r="F264" s="11">
        <v>4</v>
      </c>
      <c r="G264" s="11" t="s">
        <v>641</v>
      </c>
      <c r="H264" s="11" t="s">
        <v>15</v>
      </c>
      <c r="I264" s="9" t="s">
        <v>838</v>
      </c>
      <c r="J264" s="7" t="str">
        <f t="shared" si="6"/>
        <v>611100</v>
      </c>
    </row>
    <row r="265" spans="1:10" ht="12.75" x14ac:dyDescent="0.2">
      <c r="A265" s="7" t="s">
        <v>839</v>
      </c>
      <c r="B265" s="7" t="s">
        <v>835</v>
      </c>
      <c r="C265" s="7" t="s">
        <v>836</v>
      </c>
      <c r="D265" s="7" t="s">
        <v>840</v>
      </c>
      <c r="E265" s="7" t="s">
        <v>840</v>
      </c>
      <c r="F265" s="11">
        <v>4</v>
      </c>
      <c r="G265" s="11" t="s">
        <v>641</v>
      </c>
      <c r="H265" s="11" t="s">
        <v>15</v>
      </c>
      <c r="I265" s="9" t="s">
        <v>841</v>
      </c>
      <c r="J265" s="7" t="str">
        <f t="shared" si="6"/>
        <v>611200</v>
      </c>
    </row>
    <row r="266" spans="1:10" ht="12.75" x14ac:dyDescent="0.2">
      <c r="A266" s="7" t="s">
        <v>842</v>
      </c>
      <c r="B266" s="7" t="s">
        <v>835</v>
      </c>
      <c r="C266" s="7" t="s">
        <v>836</v>
      </c>
      <c r="D266" s="7" t="s">
        <v>843</v>
      </c>
      <c r="E266" s="7" t="s">
        <v>843</v>
      </c>
      <c r="F266" s="11">
        <v>4</v>
      </c>
      <c r="G266" s="11" t="s">
        <v>641</v>
      </c>
      <c r="H266" s="11" t="s">
        <v>15</v>
      </c>
      <c r="I266" s="9" t="s">
        <v>844</v>
      </c>
      <c r="J266" s="7" t="str">
        <f t="shared" si="6"/>
        <v>611300</v>
      </c>
    </row>
    <row r="267" spans="1:10" ht="12.75" x14ac:dyDescent="0.2">
      <c r="A267" s="7" t="s">
        <v>845</v>
      </c>
      <c r="B267" s="7" t="s">
        <v>835</v>
      </c>
      <c r="C267" s="7" t="s">
        <v>836</v>
      </c>
      <c r="D267" s="7" t="s">
        <v>846</v>
      </c>
      <c r="E267" s="7" t="s">
        <v>846</v>
      </c>
      <c r="F267" s="11">
        <v>4</v>
      </c>
      <c r="G267" s="11" t="s">
        <v>641</v>
      </c>
      <c r="H267" s="11" t="s">
        <v>15</v>
      </c>
      <c r="I267" s="9" t="s">
        <v>847</v>
      </c>
      <c r="J267" s="7" t="str">
        <f t="shared" si="6"/>
        <v>611400</v>
      </c>
    </row>
    <row r="268" spans="1:10" ht="12.75" x14ac:dyDescent="0.2">
      <c r="A268" s="7" t="s">
        <v>848</v>
      </c>
      <c r="B268" s="7" t="s">
        <v>835</v>
      </c>
      <c r="C268" s="7" t="s">
        <v>836</v>
      </c>
      <c r="D268" s="7" t="s">
        <v>849</v>
      </c>
      <c r="E268" s="7" t="s">
        <v>849</v>
      </c>
      <c r="F268" s="11">
        <v>4</v>
      </c>
      <c r="G268" s="11" t="s">
        <v>641</v>
      </c>
      <c r="H268" s="11" t="s">
        <v>15</v>
      </c>
      <c r="I268" s="9" t="s">
        <v>850</v>
      </c>
      <c r="J268" s="7" t="str">
        <f t="shared" si="6"/>
        <v>611500</v>
      </c>
    </row>
    <row r="269" spans="1:10" ht="12.75" x14ac:dyDescent="0.2">
      <c r="A269" s="7" t="s">
        <v>851</v>
      </c>
      <c r="B269" s="7" t="s">
        <v>835</v>
      </c>
      <c r="C269" s="7" t="s">
        <v>836</v>
      </c>
      <c r="D269" s="7" t="s">
        <v>852</v>
      </c>
      <c r="E269" s="7" t="s">
        <v>852</v>
      </c>
      <c r="F269" s="11">
        <v>4</v>
      </c>
      <c r="G269" s="11" t="s">
        <v>641</v>
      </c>
      <c r="H269" s="11" t="s">
        <v>15</v>
      </c>
      <c r="I269" s="9" t="s">
        <v>853</v>
      </c>
      <c r="J269" s="7" t="str">
        <f t="shared" si="6"/>
        <v>611600</v>
      </c>
    </row>
    <row r="270" spans="1:10" ht="12.75" x14ac:dyDescent="0.2">
      <c r="A270" s="7" t="s">
        <v>854</v>
      </c>
      <c r="B270" s="7" t="s">
        <v>835</v>
      </c>
      <c r="C270" s="7" t="s">
        <v>836</v>
      </c>
      <c r="D270" s="7" t="s">
        <v>855</v>
      </c>
      <c r="E270" s="7" t="s">
        <v>855</v>
      </c>
      <c r="F270" s="11">
        <v>4</v>
      </c>
      <c r="G270" s="11" t="s">
        <v>641</v>
      </c>
      <c r="H270" s="11" t="s">
        <v>15</v>
      </c>
      <c r="I270" s="9" t="s">
        <v>856</v>
      </c>
      <c r="J270" s="7" t="str">
        <f t="shared" si="6"/>
        <v>611700</v>
      </c>
    </row>
    <row r="271" spans="1:10" ht="12.75" x14ac:dyDescent="0.2">
      <c r="A271" s="7" t="s">
        <v>857</v>
      </c>
      <c r="B271" s="7" t="s">
        <v>858</v>
      </c>
      <c r="C271" s="7" t="s">
        <v>859</v>
      </c>
      <c r="D271" s="7" t="s">
        <v>860</v>
      </c>
      <c r="E271" s="7" t="s">
        <v>860</v>
      </c>
      <c r="F271" s="11">
        <v>4</v>
      </c>
      <c r="G271" s="11" t="s">
        <v>641</v>
      </c>
      <c r="H271" s="11" t="s">
        <v>15</v>
      </c>
      <c r="I271" s="9" t="s">
        <v>861</v>
      </c>
      <c r="J271" s="7" t="str">
        <f t="shared" si="6"/>
        <v>621100</v>
      </c>
    </row>
    <row r="272" spans="1:10" ht="12.75" x14ac:dyDescent="0.2">
      <c r="A272" s="7" t="s">
        <v>862</v>
      </c>
      <c r="B272" s="7" t="s">
        <v>858</v>
      </c>
      <c r="C272" s="7" t="s">
        <v>859</v>
      </c>
      <c r="D272" s="7" t="s">
        <v>863</v>
      </c>
      <c r="E272" s="7" t="s">
        <v>863</v>
      </c>
      <c r="F272" s="11">
        <v>4</v>
      </c>
      <c r="G272" s="11" t="s">
        <v>641</v>
      </c>
      <c r="H272" s="11" t="s">
        <v>15</v>
      </c>
      <c r="I272" s="9" t="s">
        <v>864</v>
      </c>
      <c r="J272" s="7" t="str">
        <f t="shared" si="6"/>
        <v>621200</v>
      </c>
    </row>
    <row r="273" spans="1:10" ht="12.75" x14ac:dyDescent="0.2">
      <c r="A273" s="7" t="s">
        <v>865</v>
      </c>
      <c r="B273" s="7" t="s">
        <v>858</v>
      </c>
      <c r="C273" s="7" t="s">
        <v>859</v>
      </c>
      <c r="D273" s="7" t="s">
        <v>866</v>
      </c>
      <c r="E273" s="7" t="s">
        <v>866</v>
      </c>
      <c r="F273" s="11">
        <v>4</v>
      </c>
      <c r="G273" s="11" t="s">
        <v>641</v>
      </c>
      <c r="H273" s="11" t="s">
        <v>15</v>
      </c>
      <c r="I273" s="9" t="s">
        <v>867</v>
      </c>
      <c r="J273" s="7" t="str">
        <f t="shared" si="6"/>
        <v>621300</v>
      </c>
    </row>
    <row r="274" spans="1:10" ht="12.75" x14ac:dyDescent="0.2">
      <c r="A274" s="7" t="s">
        <v>868</v>
      </c>
      <c r="B274" s="7" t="s">
        <v>858</v>
      </c>
      <c r="C274" s="7" t="s">
        <v>859</v>
      </c>
      <c r="D274" s="7" t="s">
        <v>869</v>
      </c>
      <c r="E274" s="7" t="s">
        <v>869</v>
      </c>
      <c r="F274" s="11">
        <v>4</v>
      </c>
      <c r="G274" s="11" t="s">
        <v>641</v>
      </c>
      <c r="H274" s="11" t="s">
        <v>15</v>
      </c>
      <c r="I274" s="9" t="s">
        <v>870</v>
      </c>
      <c r="J274" s="7" t="str">
        <f t="shared" si="6"/>
        <v>621400</v>
      </c>
    </row>
    <row r="275" spans="1:10" ht="12.75" x14ac:dyDescent="0.2">
      <c r="A275" s="7" t="s">
        <v>871</v>
      </c>
      <c r="B275" s="7" t="s">
        <v>858</v>
      </c>
      <c r="C275" s="7" t="s">
        <v>859</v>
      </c>
      <c r="D275" s="7" t="s">
        <v>872</v>
      </c>
      <c r="E275" s="7" t="s">
        <v>872</v>
      </c>
      <c r="F275" s="11">
        <v>4</v>
      </c>
      <c r="G275" s="11" t="s">
        <v>641</v>
      </c>
      <c r="H275" s="11" t="s">
        <v>15</v>
      </c>
      <c r="I275" s="9" t="s">
        <v>873</v>
      </c>
      <c r="J275" s="7" t="str">
        <f t="shared" si="6"/>
        <v>621500</v>
      </c>
    </row>
    <row r="276" spans="1:10" ht="12.75" x14ac:dyDescent="0.2">
      <c r="A276" s="7" t="s">
        <v>874</v>
      </c>
      <c r="B276" s="7" t="s">
        <v>858</v>
      </c>
      <c r="C276" s="7" t="s">
        <v>859</v>
      </c>
      <c r="D276" s="7" t="s">
        <v>875</v>
      </c>
      <c r="E276" s="7" t="s">
        <v>875</v>
      </c>
      <c r="F276" s="11">
        <v>4</v>
      </c>
      <c r="G276" s="11" t="s">
        <v>641</v>
      </c>
      <c r="H276" s="11" t="s">
        <v>15</v>
      </c>
      <c r="I276" s="9" t="s">
        <v>876</v>
      </c>
      <c r="J276" s="7" t="str">
        <f t="shared" si="6"/>
        <v>621600</v>
      </c>
    </row>
    <row r="277" spans="1:10" ht="12.75" x14ac:dyDescent="0.2">
      <c r="A277" s="7" t="s">
        <v>877</v>
      </c>
      <c r="B277" s="7" t="s">
        <v>858</v>
      </c>
      <c r="C277" s="7" t="s">
        <v>859</v>
      </c>
      <c r="D277" s="7" t="s">
        <v>878</v>
      </c>
      <c r="E277" s="7" t="s">
        <v>878</v>
      </c>
      <c r="F277" s="11">
        <v>4</v>
      </c>
      <c r="G277" s="11" t="s">
        <v>641</v>
      </c>
      <c r="H277" s="11" t="s">
        <v>15</v>
      </c>
      <c r="I277" s="9" t="s">
        <v>879</v>
      </c>
      <c r="J277" s="7" t="str">
        <f t="shared" si="6"/>
        <v>621900</v>
      </c>
    </row>
    <row r="278" spans="1:10" ht="12.75" x14ac:dyDescent="0.2">
      <c r="A278" s="7" t="s">
        <v>880</v>
      </c>
      <c r="B278" s="7" t="s">
        <v>858</v>
      </c>
      <c r="C278" s="7" t="s">
        <v>881</v>
      </c>
      <c r="D278" s="7" t="s">
        <v>882</v>
      </c>
      <c r="E278" s="7" t="s">
        <v>882</v>
      </c>
      <c r="F278" s="11">
        <v>4</v>
      </c>
      <c r="G278" s="11" t="s">
        <v>641</v>
      </c>
      <c r="H278" s="11" t="s">
        <v>15</v>
      </c>
      <c r="I278" s="9" t="s">
        <v>883</v>
      </c>
      <c r="J278" s="7" t="str">
        <f t="shared" si="6"/>
        <v>622100</v>
      </c>
    </row>
    <row r="279" spans="1:10" ht="12.75" x14ac:dyDescent="0.2">
      <c r="A279" s="7" t="s">
        <v>884</v>
      </c>
      <c r="B279" s="7" t="s">
        <v>858</v>
      </c>
      <c r="C279" s="7" t="s">
        <v>881</v>
      </c>
      <c r="D279" s="7" t="s">
        <v>885</v>
      </c>
      <c r="E279" s="7" t="s">
        <v>885</v>
      </c>
      <c r="F279" s="11">
        <v>4</v>
      </c>
      <c r="G279" s="11" t="s">
        <v>641</v>
      </c>
      <c r="H279" s="11" t="s">
        <v>15</v>
      </c>
      <c r="I279" s="9" t="s">
        <v>886</v>
      </c>
      <c r="J279" s="7" t="str">
        <f t="shared" si="6"/>
        <v>622200</v>
      </c>
    </row>
    <row r="280" spans="1:10" ht="12.75" x14ac:dyDescent="0.2">
      <c r="A280" s="7" t="s">
        <v>887</v>
      </c>
      <c r="B280" s="7" t="s">
        <v>858</v>
      </c>
      <c r="C280" s="7" t="s">
        <v>881</v>
      </c>
      <c r="D280" s="7" t="s">
        <v>888</v>
      </c>
      <c r="E280" s="7" t="s">
        <v>888</v>
      </c>
      <c r="F280" s="11">
        <v>4</v>
      </c>
      <c r="G280" s="11" t="s">
        <v>641</v>
      </c>
      <c r="H280" s="11" t="s">
        <v>15</v>
      </c>
      <c r="I280" s="9" t="s">
        <v>889</v>
      </c>
      <c r="J280" s="7" t="str">
        <f t="shared" si="6"/>
        <v>622300</v>
      </c>
    </row>
    <row r="281" spans="1:10" ht="12.75" x14ac:dyDescent="0.2">
      <c r="A281" s="7" t="s">
        <v>890</v>
      </c>
      <c r="B281" s="7" t="s">
        <v>858</v>
      </c>
      <c r="C281" s="7" t="s">
        <v>891</v>
      </c>
      <c r="D281" s="7" t="s">
        <v>892</v>
      </c>
      <c r="E281" s="7" t="s">
        <v>892</v>
      </c>
      <c r="F281" s="11">
        <v>4</v>
      </c>
      <c r="G281" s="11" t="s">
        <v>641</v>
      </c>
      <c r="H281" s="11" t="s">
        <v>15</v>
      </c>
      <c r="I281" s="9" t="s">
        <v>893</v>
      </c>
      <c r="J281" s="7" t="str">
        <f t="shared" si="6"/>
        <v>623100</v>
      </c>
    </row>
    <row r="282" spans="1:10" ht="12.75" x14ac:dyDescent="0.2">
      <c r="A282" s="7" t="s">
        <v>894</v>
      </c>
      <c r="B282" s="7" t="s">
        <v>858</v>
      </c>
      <c r="C282" s="7" t="s">
        <v>891</v>
      </c>
      <c r="D282" s="7" t="s">
        <v>895</v>
      </c>
      <c r="E282" s="7" t="s">
        <v>895</v>
      </c>
      <c r="F282" s="11">
        <v>4</v>
      </c>
      <c r="G282" s="11" t="s">
        <v>641</v>
      </c>
      <c r="H282" s="11" t="s">
        <v>15</v>
      </c>
      <c r="I282" s="9" t="s">
        <v>896</v>
      </c>
      <c r="J282" s="7" t="str">
        <f t="shared" si="6"/>
        <v>623200</v>
      </c>
    </row>
    <row r="283" spans="1:10" ht="12.75" x14ac:dyDescent="0.2">
      <c r="A283" s="7" t="s">
        <v>897</v>
      </c>
      <c r="B283" s="7" t="s">
        <v>858</v>
      </c>
      <c r="C283" s="7" t="s">
        <v>891</v>
      </c>
      <c r="D283" s="7" t="s">
        <v>898</v>
      </c>
      <c r="E283" s="7" t="s">
        <v>898</v>
      </c>
      <c r="F283" s="11">
        <v>4</v>
      </c>
      <c r="G283" s="11" t="s">
        <v>641</v>
      </c>
      <c r="H283" s="11" t="s">
        <v>15</v>
      </c>
      <c r="I283" s="9" t="s">
        <v>899</v>
      </c>
      <c r="J283" s="7" t="str">
        <f t="shared" si="6"/>
        <v>623300</v>
      </c>
    </row>
    <row r="284" spans="1:10" ht="12.75" x14ac:dyDescent="0.2">
      <c r="A284" s="7" t="s">
        <v>900</v>
      </c>
      <c r="B284" s="7" t="s">
        <v>858</v>
      </c>
      <c r="C284" s="7" t="s">
        <v>891</v>
      </c>
      <c r="D284" s="7" t="s">
        <v>901</v>
      </c>
      <c r="E284" s="7" t="s">
        <v>901</v>
      </c>
      <c r="F284" s="11">
        <v>4</v>
      </c>
      <c r="G284" s="11" t="s">
        <v>641</v>
      </c>
      <c r="H284" s="11" t="s">
        <v>15</v>
      </c>
      <c r="I284" s="9" t="s">
        <v>902</v>
      </c>
      <c r="J284" s="7" t="str">
        <f t="shared" si="6"/>
        <v>623900</v>
      </c>
    </row>
    <row r="285" spans="1:10" ht="12.75" x14ac:dyDescent="0.2">
      <c r="A285" s="7" t="s">
        <v>903</v>
      </c>
      <c r="B285" s="7" t="s">
        <v>858</v>
      </c>
      <c r="C285" s="7" t="s">
        <v>904</v>
      </c>
      <c r="D285" s="7" t="s">
        <v>905</v>
      </c>
      <c r="E285" s="7" t="s">
        <v>905</v>
      </c>
      <c r="F285" s="11">
        <v>4</v>
      </c>
      <c r="G285" s="11" t="s">
        <v>641</v>
      </c>
      <c r="H285" s="11" t="s">
        <v>15</v>
      </c>
      <c r="I285" s="9" t="s">
        <v>906</v>
      </c>
      <c r="J285" s="7" t="str">
        <f t="shared" si="6"/>
        <v>624100</v>
      </c>
    </row>
    <row r="286" spans="1:10" ht="12.75" x14ac:dyDescent="0.2">
      <c r="A286" s="7" t="s">
        <v>907</v>
      </c>
      <c r="B286" s="7" t="s">
        <v>858</v>
      </c>
      <c r="C286" s="7" t="s">
        <v>904</v>
      </c>
      <c r="D286" s="7" t="s">
        <v>908</v>
      </c>
      <c r="E286" s="7" t="s">
        <v>908</v>
      </c>
      <c r="F286" s="11">
        <v>4</v>
      </c>
      <c r="G286" s="11" t="s">
        <v>641</v>
      </c>
      <c r="H286" s="11" t="s">
        <v>15</v>
      </c>
      <c r="I286" s="9" t="s">
        <v>909</v>
      </c>
      <c r="J286" s="7" t="str">
        <f t="shared" si="6"/>
        <v>624200</v>
      </c>
    </row>
    <row r="287" spans="1:10" ht="12.75" x14ac:dyDescent="0.2">
      <c r="A287" s="7" t="s">
        <v>910</v>
      </c>
      <c r="B287" s="7" t="s">
        <v>858</v>
      </c>
      <c r="C287" s="7" t="s">
        <v>904</v>
      </c>
      <c r="D287" s="7" t="s">
        <v>911</v>
      </c>
      <c r="E287" s="7" t="s">
        <v>911</v>
      </c>
      <c r="F287" s="11">
        <v>4</v>
      </c>
      <c r="G287" s="11" t="s">
        <v>641</v>
      </c>
      <c r="H287" s="11" t="s">
        <v>15</v>
      </c>
      <c r="I287" s="9" t="s">
        <v>912</v>
      </c>
      <c r="J287" s="7" t="str">
        <f t="shared" ref="J287:J350" si="7">IF(F287=4,D287&amp;"00",IF(F287=3,C287&amp;"000",B287))</f>
        <v>624300</v>
      </c>
    </row>
    <row r="288" spans="1:10" ht="12.75" x14ac:dyDescent="0.2">
      <c r="A288" s="7" t="s">
        <v>913</v>
      </c>
      <c r="B288" s="7" t="s">
        <v>858</v>
      </c>
      <c r="C288" s="7" t="s">
        <v>904</v>
      </c>
      <c r="D288" s="7" t="s">
        <v>914</v>
      </c>
      <c r="E288" s="7" t="s">
        <v>914</v>
      </c>
      <c r="F288" s="11">
        <v>4</v>
      </c>
      <c r="G288" s="11" t="s">
        <v>641</v>
      </c>
      <c r="H288" s="11" t="s">
        <v>15</v>
      </c>
      <c r="I288" s="9" t="s">
        <v>915</v>
      </c>
      <c r="J288" s="7" t="str">
        <f t="shared" si="7"/>
        <v>624400</v>
      </c>
    </row>
    <row r="289" spans="1:10" ht="12.75" x14ac:dyDescent="0.2">
      <c r="A289" s="7" t="s">
        <v>916</v>
      </c>
      <c r="B289" s="7" t="s">
        <v>917</v>
      </c>
      <c r="C289" s="7" t="s">
        <v>918</v>
      </c>
      <c r="D289" s="7" t="s">
        <v>919</v>
      </c>
      <c r="E289" s="7" t="s">
        <v>919</v>
      </c>
      <c r="F289" s="11">
        <v>4</v>
      </c>
      <c r="G289" s="11" t="s">
        <v>641</v>
      </c>
      <c r="H289" s="11" t="s">
        <v>16</v>
      </c>
      <c r="I289" s="9" t="s">
        <v>920</v>
      </c>
      <c r="J289" s="7" t="str">
        <f t="shared" si="7"/>
        <v>711100</v>
      </c>
    </row>
    <row r="290" spans="1:10" ht="12.75" x14ac:dyDescent="0.2">
      <c r="A290" s="7" t="s">
        <v>921</v>
      </c>
      <c r="B290" s="7" t="s">
        <v>917</v>
      </c>
      <c r="C290" s="7" t="s">
        <v>918</v>
      </c>
      <c r="D290" s="7" t="s">
        <v>922</v>
      </c>
      <c r="E290" s="7" t="s">
        <v>922</v>
      </c>
      <c r="F290" s="11">
        <v>4</v>
      </c>
      <c r="G290" s="11" t="s">
        <v>641</v>
      </c>
      <c r="H290" s="11" t="s">
        <v>16</v>
      </c>
      <c r="I290" s="9" t="s">
        <v>923</v>
      </c>
      <c r="J290" s="7" t="str">
        <f t="shared" si="7"/>
        <v>711200</v>
      </c>
    </row>
    <row r="291" spans="1:10" ht="12.75" x14ac:dyDescent="0.2">
      <c r="A291" s="7" t="s">
        <v>924</v>
      </c>
      <c r="B291" s="7" t="s">
        <v>917</v>
      </c>
      <c r="C291" s="7" t="s">
        <v>918</v>
      </c>
      <c r="D291" s="7" t="s">
        <v>925</v>
      </c>
      <c r="E291" s="7" t="s">
        <v>925</v>
      </c>
      <c r="F291" s="11">
        <v>4</v>
      </c>
      <c r="G291" s="11" t="s">
        <v>641</v>
      </c>
      <c r="H291" s="11" t="s">
        <v>16</v>
      </c>
      <c r="I291" s="9" t="s">
        <v>926</v>
      </c>
      <c r="J291" s="7" t="str">
        <f t="shared" si="7"/>
        <v>711300</v>
      </c>
    </row>
    <row r="292" spans="1:10" ht="12.75" x14ac:dyDescent="0.2">
      <c r="A292" s="7" t="s">
        <v>927</v>
      </c>
      <c r="B292" s="7" t="s">
        <v>917</v>
      </c>
      <c r="C292" s="7" t="s">
        <v>918</v>
      </c>
      <c r="D292" s="7" t="s">
        <v>928</v>
      </c>
      <c r="E292" s="7" t="s">
        <v>928</v>
      </c>
      <c r="F292" s="11">
        <v>4</v>
      </c>
      <c r="G292" s="11" t="s">
        <v>641</v>
      </c>
      <c r="H292" s="11" t="s">
        <v>16</v>
      </c>
      <c r="I292" s="9" t="s">
        <v>929</v>
      </c>
      <c r="J292" s="7" t="str">
        <f t="shared" si="7"/>
        <v>711400</v>
      </c>
    </row>
    <row r="293" spans="1:10" ht="12.75" x14ac:dyDescent="0.2">
      <c r="A293" s="7" t="s">
        <v>930</v>
      </c>
      <c r="B293" s="7" t="s">
        <v>917</v>
      </c>
      <c r="C293" s="7" t="s">
        <v>918</v>
      </c>
      <c r="D293" s="7" t="s">
        <v>931</v>
      </c>
      <c r="E293" s="7" t="s">
        <v>931</v>
      </c>
      <c r="F293" s="11">
        <v>4</v>
      </c>
      <c r="G293" s="11" t="s">
        <v>641</v>
      </c>
      <c r="H293" s="11" t="s">
        <v>16</v>
      </c>
      <c r="I293" s="9" t="s">
        <v>932</v>
      </c>
      <c r="J293" s="7" t="str">
        <f t="shared" si="7"/>
        <v>711500</v>
      </c>
    </row>
    <row r="294" spans="1:10" ht="12.75" x14ac:dyDescent="0.2">
      <c r="A294" s="7" t="s">
        <v>933</v>
      </c>
      <c r="B294" s="7" t="s">
        <v>917</v>
      </c>
      <c r="C294" s="7" t="s">
        <v>934</v>
      </c>
      <c r="D294" s="7" t="s">
        <v>935</v>
      </c>
      <c r="E294" s="7" t="s">
        <v>935</v>
      </c>
      <c r="F294" s="11">
        <v>4</v>
      </c>
      <c r="G294" s="11" t="s">
        <v>641</v>
      </c>
      <c r="H294" s="11" t="s">
        <v>16</v>
      </c>
      <c r="I294" s="9" t="s">
        <v>936</v>
      </c>
      <c r="J294" s="7" t="str">
        <f t="shared" si="7"/>
        <v>712100</v>
      </c>
    </row>
    <row r="295" spans="1:10" ht="12.75" x14ac:dyDescent="0.2">
      <c r="A295" s="7" t="s">
        <v>937</v>
      </c>
      <c r="B295" s="7" t="s">
        <v>917</v>
      </c>
      <c r="C295" s="7" t="s">
        <v>938</v>
      </c>
      <c r="D295" s="7" t="s">
        <v>939</v>
      </c>
      <c r="E295" s="7" t="s">
        <v>939</v>
      </c>
      <c r="F295" s="11">
        <v>4</v>
      </c>
      <c r="G295" s="11" t="s">
        <v>641</v>
      </c>
      <c r="H295" s="11" t="s">
        <v>16</v>
      </c>
      <c r="I295" s="9" t="s">
        <v>940</v>
      </c>
      <c r="J295" s="7" t="str">
        <f t="shared" si="7"/>
        <v>713100</v>
      </c>
    </row>
    <row r="296" spans="1:10" ht="12.75" x14ac:dyDescent="0.2">
      <c r="A296" s="7" t="s">
        <v>941</v>
      </c>
      <c r="B296" s="7" t="s">
        <v>917</v>
      </c>
      <c r="C296" s="7" t="s">
        <v>938</v>
      </c>
      <c r="D296" s="7" t="s">
        <v>942</v>
      </c>
      <c r="E296" s="7" t="s">
        <v>942</v>
      </c>
      <c r="F296" s="11">
        <v>4</v>
      </c>
      <c r="G296" s="11" t="s">
        <v>641</v>
      </c>
      <c r="H296" s="11" t="s">
        <v>16</v>
      </c>
      <c r="I296" s="9" t="s">
        <v>943</v>
      </c>
      <c r="J296" s="7" t="str">
        <f t="shared" si="7"/>
        <v>713200</v>
      </c>
    </row>
    <row r="297" spans="1:10" ht="12.75" x14ac:dyDescent="0.2">
      <c r="A297" s="7" t="s">
        <v>944</v>
      </c>
      <c r="B297" s="7" t="s">
        <v>917</v>
      </c>
      <c r="C297" s="7" t="s">
        <v>938</v>
      </c>
      <c r="D297" s="7" t="s">
        <v>945</v>
      </c>
      <c r="E297" s="7" t="s">
        <v>945</v>
      </c>
      <c r="F297" s="11">
        <v>4</v>
      </c>
      <c r="G297" s="11" t="s">
        <v>641</v>
      </c>
      <c r="H297" s="11" t="s">
        <v>16</v>
      </c>
      <c r="I297" s="9" t="s">
        <v>946</v>
      </c>
      <c r="J297" s="7" t="str">
        <f t="shared" si="7"/>
        <v>713900</v>
      </c>
    </row>
    <row r="298" spans="1:10" ht="12.75" x14ac:dyDescent="0.2">
      <c r="A298" s="7" t="s">
        <v>947</v>
      </c>
      <c r="B298" s="7" t="s">
        <v>948</v>
      </c>
      <c r="C298" s="7" t="s">
        <v>949</v>
      </c>
      <c r="D298" s="7" t="s">
        <v>950</v>
      </c>
      <c r="E298" s="7" t="s">
        <v>950</v>
      </c>
      <c r="F298" s="11">
        <v>4</v>
      </c>
      <c r="G298" s="11" t="s">
        <v>641</v>
      </c>
      <c r="H298" s="11" t="s">
        <v>16</v>
      </c>
      <c r="I298" s="9" t="s">
        <v>951</v>
      </c>
      <c r="J298" s="7" t="str">
        <f t="shared" si="7"/>
        <v>721100</v>
      </c>
    </row>
    <row r="299" spans="1:10" ht="12.75" x14ac:dyDescent="0.2">
      <c r="A299" s="7" t="s">
        <v>952</v>
      </c>
      <c r="B299" s="7" t="s">
        <v>948</v>
      </c>
      <c r="C299" s="7" t="s">
        <v>949</v>
      </c>
      <c r="D299" s="7" t="s">
        <v>953</v>
      </c>
      <c r="E299" s="7" t="s">
        <v>953</v>
      </c>
      <c r="F299" s="11">
        <v>4</v>
      </c>
      <c r="G299" s="11" t="s">
        <v>641</v>
      </c>
      <c r="H299" s="11" t="s">
        <v>16</v>
      </c>
      <c r="I299" s="9" t="s">
        <v>954</v>
      </c>
      <c r="J299" s="7" t="str">
        <f t="shared" si="7"/>
        <v>721200</v>
      </c>
    </row>
    <row r="300" spans="1:10" ht="12.75" x14ac:dyDescent="0.2">
      <c r="A300" s="7" t="s">
        <v>955</v>
      </c>
      <c r="B300" s="7" t="s">
        <v>948</v>
      </c>
      <c r="C300" s="7" t="s">
        <v>949</v>
      </c>
      <c r="D300" s="7" t="s">
        <v>956</v>
      </c>
      <c r="E300" s="7" t="s">
        <v>956</v>
      </c>
      <c r="F300" s="11">
        <v>4</v>
      </c>
      <c r="G300" s="11" t="s">
        <v>641</v>
      </c>
      <c r="H300" s="11" t="s">
        <v>16</v>
      </c>
      <c r="I300" s="9" t="s">
        <v>957</v>
      </c>
      <c r="J300" s="7" t="str">
        <f t="shared" si="7"/>
        <v>721300</v>
      </c>
    </row>
    <row r="301" spans="1:10" ht="12.75" x14ac:dyDescent="0.2">
      <c r="A301" s="7"/>
      <c r="B301" s="7" t="s">
        <v>948</v>
      </c>
      <c r="C301" s="7" t="s">
        <v>959</v>
      </c>
      <c r="D301" s="7" t="s">
        <v>960</v>
      </c>
      <c r="E301" s="7" t="s">
        <v>960</v>
      </c>
      <c r="F301" s="11">
        <v>4</v>
      </c>
      <c r="G301" s="11" t="s">
        <v>463</v>
      </c>
      <c r="H301" s="11" t="s">
        <v>16</v>
      </c>
      <c r="I301" s="9" t="s">
        <v>961</v>
      </c>
      <c r="J301" s="7" t="str">
        <f t="shared" si="7"/>
        <v>722100</v>
      </c>
    </row>
    <row r="302" spans="1:10" ht="12.75" x14ac:dyDescent="0.2">
      <c r="A302" s="7" t="s">
        <v>958</v>
      </c>
      <c r="B302" s="7" t="s">
        <v>948</v>
      </c>
      <c r="C302" s="7" t="s">
        <v>959</v>
      </c>
      <c r="D302" s="7" t="s">
        <v>964</v>
      </c>
      <c r="E302" s="7" t="s">
        <v>964</v>
      </c>
      <c r="F302" s="11">
        <v>4</v>
      </c>
      <c r="G302" s="11" t="s">
        <v>463</v>
      </c>
      <c r="H302" s="11" t="s">
        <v>16</v>
      </c>
      <c r="I302" s="9" t="s">
        <v>965</v>
      </c>
      <c r="J302" s="7" t="str">
        <f t="shared" si="7"/>
        <v>722300</v>
      </c>
    </row>
    <row r="303" spans="1:10" ht="12.75" x14ac:dyDescent="0.2">
      <c r="A303" s="7" t="s">
        <v>962</v>
      </c>
      <c r="B303" s="7" t="s">
        <v>948</v>
      </c>
      <c r="C303" s="7" t="s">
        <v>959</v>
      </c>
      <c r="D303" s="7" t="s">
        <v>966</v>
      </c>
      <c r="E303" s="7" t="s">
        <v>966</v>
      </c>
      <c r="F303" s="11">
        <v>4</v>
      </c>
      <c r="G303" s="11" t="s">
        <v>463</v>
      </c>
      <c r="H303" s="11" t="s">
        <v>16</v>
      </c>
      <c r="I303" s="9" t="s">
        <v>967</v>
      </c>
      <c r="J303" s="7" t="str">
        <f t="shared" si="7"/>
        <v>722400</v>
      </c>
    </row>
    <row r="304" spans="1:10" ht="12.75" x14ac:dyDescent="0.2">
      <c r="A304" s="7" t="s">
        <v>963</v>
      </c>
      <c r="B304" s="7" t="s">
        <v>948</v>
      </c>
      <c r="C304" s="7" t="s">
        <v>959</v>
      </c>
      <c r="D304" s="8" t="s">
        <v>1402</v>
      </c>
      <c r="E304" s="8" t="s">
        <v>1402</v>
      </c>
      <c r="F304" s="11">
        <v>4</v>
      </c>
      <c r="G304" s="11" t="s">
        <v>463</v>
      </c>
      <c r="H304" s="11" t="s">
        <v>16</v>
      </c>
      <c r="I304" s="9" t="s">
        <v>1403</v>
      </c>
      <c r="J304" s="7" t="str">
        <f t="shared" si="7"/>
        <v>722500</v>
      </c>
    </row>
    <row r="305" spans="1:10" ht="12.75" x14ac:dyDescent="0.2">
      <c r="A305" s="7" t="s">
        <v>968</v>
      </c>
      <c r="B305" s="7" t="s">
        <v>969</v>
      </c>
      <c r="C305" s="7" t="s">
        <v>970</v>
      </c>
      <c r="D305" s="7" t="s">
        <v>971</v>
      </c>
      <c r="E305" s="7" t="s">
        <v>971</v>
      </c>
      <c r="F305" s="11">
        <v>4</v>
      </c>
      <c r="G305" s="11" t="s">
        <v>641</v>
      </c>
      <c r="H305" s="11" t="s">
        <v>17</v>
      </c>
      <c r="I305" s="9" t="s">
        <v>972</v>
      </c>
      <c r="J305" s="7" t="str">
        <f t="shared" si="7"/>
        <v>811100</v>
      </c>
    </row>
    <row r="306" spans="1:10" ht="12.75" x14ac:dyDescent="0.2">
      <c r="A306" s="7" t="s">
        <v>973</v>
      </c>
      <c r="B306" s="7" t="s">
        <v>969</v>
      </c>
      <c r="C306" s="7" t="s">
        <v>970</v>
      </c>
      <c r="D306" s="7" t="s">
        <v>974</v>
      </c>
      <c r="E306" s="7" t="s">
        <v>974</v>
      </c>
      <c r="F306" s="11">
        <v>4</v>
      </c>
      <c r="G306" s="11" t="s">
        <v>641</v>
      </c>
      <c r="H306" s="11" t="s">
        <v>17</v>
      </c>
      <c r="I306" s="9" t="s">
        <v>975</v>
      </c>
      <c r="J306" s="7" t="str">
        <f t="shared" si="7"/>
        <v>811200</v>
      </c>
    </row>
    <row r="307" spans="1:10" ht="12.75" x14ac:dyDescent="0.2">
      <c r="A307" s="7" t="s">
        <v>976</v>
      </c>
      <c r="B307" s="7" t="s">
        <v>969</v>
      </c>
      <c r="C307" s="7" t="s">
        <v>970</v>
      </c>
      <c r="D307" s="7" t="s">
        <v>977</v>
      </c>
      <c r="E307" s="7" t="s">
        <v>977</v>
      </c>
      <c r="F307" s="11">
        <v>4</v>
      </c>
      <c r="G307" s="11" t="s">
        <v>641</v>
      </c>
      <c r="H307" s="11" t="s">
        <v>17</v>
      </c>
      <c r="I307" s="9" t="s">
        <v>978</v>
      </c>
      <c r="J307" s="7" t="str">
        <f t="shared" si="7"/>
        <v>811300</v>
      </c>
    </row>
    <row r="308" spans="1:10" ht="12.75" x14ac:dyDescent="0.2">
      <c r="A308" s="7" t="s">
        <v>979</v>
      </c>
      <c r="B308" s="7" t="s">
        <v>969</v>
      </c>
      <c r="C308" s="7" t="s">
        <v>970</v>
      </c>
      <c r="D308" s="7" t="s">
        <v>980</v>
      </c>
      <c r="E308" s="7" t="s">
        <v>980</v>
      </c>
      <c r="F308" s="11">
        <v>4</v>
      </c>
      <c r="G308" s="11" t="s">
        <v>641</v>
      </c>
      <c r="H308" s="11" t="s">
        <v>17</v>
      </c>
      <c r="I308" s="9" t="s">
        <v>981</v>
      </c>
      <c r="J308" s="7" t="str">
        <f t="shared" si="7"/>
        <v>811400</v>
      </c>
    </row>
    <row r="309" spans="1:10" ht="12.75" x14ac:dyDescent="0.2">
      <c r="A309" s="7" t="s">
        <v>982</v>
      </c>
      <c r="B309" s="7" t="s">
        <v>969</v>
      </c>
      <c r="C309" s="7" t="s">
        <v>983</v>
      </c>
      <c r="D309" s="7" t="s">
        <v>984</v>
      </c>
      <c r="E309" s="7" t="s">
        <v>984</v>
      </c>
      <c r="F309" s="11">
        <v>4</v>
      </c>
      <c r="G309" s="11" t="s">
        <v>641</v>
      </c>
      <c r="H309" s="11" t="s">
        <v>17</v>
      </c>
      <c r="I309" s="9" t="s">
        <v>985</v>
      </c>
      <c r="J309" s="7" t="str">
        <f t="shared" si="7"/>
        <v>812100</v>
      </c>
    </row>
    <row r="310" spans="1:10" ht="12.75" x14ac:dyDescent="0.2">
      <c r="A310" s="7" t="s">
        <v>986</v>
      </c>
      <c r="B310" s="7" t="s">
        <v>969</v>
      </c>
      <c r="C310" s="7" t="s">
        <v>983</v>
      </c>
      <c r="D310" s="7" t="s">
        <v>987</v>
      </c>
      <c r="E310" s="7" t="s">
        <v>987</v>
      </c>
      <c r="F310" s="11">
        <v>4</v>
      </c>
      <c r="G310" s="11" t="s">
        <v>641</v>
      </c>
      <c r="H310" s="11" t="s">
        <v>17</v>
      </c>
      <c r="I310" s="9" t="s">
        <v>988</v>
      </c>
      <c r="J310" s="7" t="str">
        <f t="shared" si="7"/>
        <v>812200</v>
      </c>
    </row>
    <row r="311" spans="1:10" ht="12.75" x14ac:dyDescent="0.2">
      <c r="A311" s="7" t="s">
        <v>989</v>
      </c>
      <c r="B311" s="7" t="s">
        <v>969</v>
      </c>
      <c r="C311" s="7" t="s">
        <v>983</v>
      </c>
      <c r="D311" s="7" t="s">
        <v>990</v>
      </c>
      <c r="E311" s="7" t="s">
        <v>990</v>
      </c>
      <c r="F311" s="11">
        <v>4</v>
      </c>
      <c r="G311" s="11" t="s">
        <v>641</v>
      </c>
      <c r="H311" s="11" t="s">
        <v>17</v>
      </c>
      <c r="I311" s="9" t="s">
        <v>991</v>
      </c>
      <c r="J311" s="7" t="str">
        <f t="shared" si="7"/>
        <v>812300</v>
      </c>
    </row>
    <row r="312" spans="1:10" ht="12.75" x14ac:dyDescent="0.2">
      <c r="A312" s="7" t="s">
        <v>992</v>
      </c>
      <c r="B312" s="7" t="s">
        <v>969</v>
      </c>
      <c r="C312" s="7" t="s">
        <v>983</v>
      </c>
      <c r="D312" s="7" t="s">
        <v>993</v>
      </c>
      <c r="E312" s="7" t="s">
        <v>993</v>
      </c>
      <c r="F312" s="11">
        <v>4</v>
      </c>
      <c r="G312" s="11" t="s">
        <v>641</v>
      </c>
      <c r="H312" s="11" t="s">
        <v>17</v>
      </c>
      <c r="I312" s="9" t="s">
        <v>994</v>
      </c>
      <c r="J312" s="7" t="str">
        <f t="shared" si="7"/>
        <v>812900</v>
      </c>
    </row>
    <row r="313" spans="1:10" ht="12.75" x14ac:dyDescent="0.2">
      <c r="A313" s="7" t="s">
        <v>995</v>
      </c>
      <c r="B313" s="7" t="s">
        <v>969</v>
      </c>
      <c r="C313" s="7" t="s">
        <v>996</v>
      </c>
      <c r="D313" s="7" t="s">
        <v>997</v>
      </c>
      <c r="E313" s="7" t="s">
        <v>997</v>
      </c>
      <c r="F313" s="11">
        <v>4</v>
      </c>
      <c r="G313" s="11" t="s">
        <v>641</v>
      </c>
      <c r="H313" s="11" t="s">
        <v>17</v>
      </c>
      <c r="I313" s="9" t="s">
        <v>998</v>
      </c>
      <c r="J313" s="7" t="str">
        <f t="shared" si="7"/>
        <v>813100</v>
      </c>
    </row>
    <row r="314" spans="1:10" ht="12.75" x14ac:dyDescent="0.2">
      <c r="A314" s="7" t="s">
        <v>999</v>
      </c>
      <c r="B314" s="7" t="s">
        <v>969</v>
      </c>
      <c r="C314" s="7" t="s">
        <v>996</v>
      </c>
      <c r="D314" s="7" t="s">
        <v>1000</v>
      </c>
      <c r="E314" s="7" t="s">
        <v>1000</v>
      </c>
      <c r="F314" s="11">
        <v>4</v>
      </c>
      <c r="G314" s="11" t="s">
        <v>641</v>
      </c>
      <c r="H314" s="11" t="s">
        <v>17</v>
      </c>
      <c r="I314" s="9" t="s">
        <v>1001</v>
      </c>
      <c r="J314" s="7" t="str">
        <f t="shared" si="7"/>
        <v>813200</v>
      </c>
    </row>
    <row r="315" spans="1:10" ht="12.75" x14ac:dyDescent="0.2">
      <c r="A315" s="7" t="s">
        <v>1002</v>
      </c>
      <c r="B315" s="7" t="s">
        <v>969</v>
      </c>
      <c r="C315" s="7" t="s">
        <v>996</v>
      </c>
      <c r="D315" s="7" t="s">
        <v>1003</v>
      </c>
      <c r="E315" s="7" t="s">
        <v>1003</v>
      </c>
      <c r="F315" s="11">
        <v>4</v>
      </c>
      <c r="G315" s="11" t="s">
        <v>641</v>
      </c>
      <c r="H315" s="11" t="s">
        <v>17</v>
      </c>
      <c r="I315" s="9" t="s">
        <v>1004</v>
      </c>
      <c r="J315" s="7" t="str">
        <f t="shared" si="7"/>
        <v>813300</v>
      </c>
    </row>
    <row r="316" spans="1:10" ht="12.75" x14ac:dyDescent="0.2">
      <c r="A316" s="7" t="s">
        <v>1005</v>
      </c>
      <c r="B316" s="7" t="s">
        <v>969</v>
      </c>
      <c r="C316" s="7" t="s">
        <v>996</v>
      </c>
      <c r="D316" s="7" t="s">
        <v>1006</v>
      </c>
      <c r="E316" s="7" t="s">
        <v>1006</v>
      </c>
      <c r="F316" s="11">
        <v>4</v>
      </c>
      <c r="G316" s="11" t="s">
        <v>641</v>
      </c>
      <c r="H316" s="11" t="s">
        <v>17</v>
      </c>
      <c r="I316" s="9" t="s">
        <v>1007</v>
      </c>
      <c r="J316" s="7" t="str">
        <f t="shared" si="7"/>
        <v>813400</v>
      </c>
    </row>
    <row r="317" spans="1:10" ht="12.75" x14ac:dyDescent="0.2">
      <c r="A317" s="7" t="s">
        <v>1008</v>
      </c>
      <c r="B317" s="7" t="s">
        <v>969</v>
      </c>
      <c r="C317" s="7" t="s">
        <v>996</v>
      </c>
      <c r="D317" s="7" t="s">
        <v>1009</v>
      </c>
      <c r="E317" s="7" t="s">
        <v>1009</v>
      </c>
      <c r="F317" s="11">
        <v>4</v>
      </c>
      <c r="G317" s="11" t="s">
        <v>641</v>
      </c>
      <c r="H317" s="11" t="s">
        <v>17</v>
      </c>
      <c r="I317" s="9" t="s">
        <v>1010</v>
      </c>
      <c r="J317" s="7" t="str">
        <f t="shared" si="7"/>
        <v>813900</v>
      </c>
    </row>
    <row r="318" spans="1:10" ht="12.75" x14ac:dyDescent="0.2">
      <c r="A318" s="7" t="s">
        <v>1011</v>
      </c>
      <c r="B318" s="7" t="s">
        <v>1012</v>
      </c>
      <c r="C318" s="7" t="s">
        <v>1013</v>
      </c>
      <c r="D318" s="7" t="s">
        <v>1014</v>
      </c>
      <c r="E318" s="7" t="s">
        <v>1014</v>
      </c>
      <c r="F318" s="11">
        <v>4</v>
      </c>
      <c r="G318" s="11" t="s">
        <v>1015</v>
      </c>
      <c r="H318" s="11" t="s">
        <v>18</v>
      </c>
      <c r="I318" s="9" t="s">
        <v>1016</v>
      </c>
      <c r="J318" s="7" t="str">
        <f t="shared" si="7"/>
        <v>999100</v>
      </c>
    </row>
    <row r="319" spans="1:10" ht="12.75" x14ac:dyDescent="0.2">
      <c r="A319" s="7" t="s">
        <v>1017</v>
      </c>
      <c r="B319" s="7" t="s">
        <v>1012</v>
      </c>
      <c r="C319" s="7" t="s">
        <v>1013</v>
      </c>
      <c r="D319" s="7" t="s">
        <v>1018</v>
      </c>
      <c r="E319" s="7" t="s">
        <v>1018</v>
      </c>
      <c r="F319" s="11">
        <v>4</v>
      </c>
      <c r="G319" s="11" t="s">
        <v>1015</v>
      </c>
      <c r="H319" s="11" t="s">
        <v>18</v>
      </c>
      <c r="I319" s="9" t="s">
        <v>1404</v>
      </c>
      <c r="J319" s="7" t="str">
        <f t="shared" si="7"/>
        <v>999200</v>
      </c>
    </row>
    <row r="320" spans="1:10" ht="12.75" x14ac:dyDescent="0.2">
      <c r="A320" s="7" t="s">
        <v>1019</v>
      </c>
      <c r="B320" s="7" t="s">
        <v>1012</v>
      </c>
      <c r="C320" s="7" t="s">
        <v>1013</v>
      </c>
      <c r="D320" s="7" t="s">
        <v>1020</v>
      </c>
      <c r="E320" s="7" t="s">
        <v>1020</v>
      </c>
      <c r="F320" s="11">
        <v>4</v>
      </c>
      <c r="G320" s="11" t="s">
        <v>1015</v>
      </c>
      <c r="H320" s="11" t="s">
        <v>18</v>
      </c>
      <c r="I320" s="9" t="s">
        <v>1405</v>
      </c>
      <c r="J320" s="7" t="str">
        <f t="shared" si="7"/>
        <v>999300</v>
      </c>
    </row>
    <row r="321" spans="1:10" ht="12.75" x14ac:dyDescent="0.2">
      <c r="A321" s="7" t="s">
        <v>1021</v>
      </c>
      <c r="B321" s="7" t="s">
        <v>17</v>
      </c>
      <c r="C321" s="7" t="s">
        <v>38</v>
      </c>
      <c r="D321" s="7" t="s">
        <v>1022</v>
      </c>
      <c r="E321" s="7" t="s">
        <v>38</v>
      </c>
      <c r="F321" s="11">
        <v>3</v>
      </c>
      <c r="G321" s="11" t="s">
        <v>40</v>
      </c>
      <c r="H321" s="11" t="s">
        <v>7</v>
      </c>
      <c r="I321" s="9" t="s">
        <v>1023</v>
      </c>
      <c r="J321" s="7" t="str">
        <f t="shared" si="7"/>
        <v>113000</v>
      </c>
    </row>
    <row r="322" spans="1:10" ht="12.75" x14ac:dyDescent="0.2">
      <c r="A322" s="7" t="s">
        <v>1024</v>
      </c>
      <c r="B322" s="7" t="s">
        <v>17</v>
      </c>
      <c r="C322" s="7" t="s">
        <v>43</v>
      </c>
      <c r="D322" s="7" t="s">
        <v>1022</v>
      </c>
      <c r="E322" s="7" t="s">
        <v>43</v>
      </c>
      <c r="F322" s="11">
        <v>3</v>
      </c>
      <c r="G322" s="11" t="s">
        <v>45</v>
      </c>
      <c r="H322" s="11" t="s">
        <v>7</v>
      </c>
      <c r="I322" s="9" t="s">
        <v>1025</v>
      </c>
      <c r="J322" s="7" t="str">
        <f t="shared" si="7"/>
        <v>115000</v>
      </c>
    </row>
    <row r="323" spans="1:10" ht="12.75" x14ac:dyDescent="0.2">
      <c r="A323" s="7" t="s">
        <v>1026</v>
      </c>
      <c r="B323" s="7" t="s">
        <v>27</v>
      </c>
      <c r="C323" s="7" t="s">
        <v>51</v>
      </c>
      <c r="D323" s="7" t="s">
        <v>1022</v>
      </c>
      <c r="E323" s="7" t="s">
        <v>51</v>
      </c>
      <c r="F323" s="11">
        <v>3</v>
      </c>
      <c r="G323" s="11" t="s">
        <v>53</v>
      </c>
      <c r="H323" s="11" t="s">
        <v>7</v>
      </c>
      <c r="I323" s="9" t="s">
        <v>54</v>
      </c>
      <c r="J323" s="7" t="str">
        <f t="shared" si="7"/>
        <v>211000</v>
      </c>
    </row>
    <row r="324" spans="1:10" ht="12.75" x14ac:dyDescent="0.2">
      <c r="A324" s="7" t="s">
        <v>1027</v>
      </c>
      <c r="B324" s="7" t="s">
        <v>27</v>
      </c>
      <c r="C324" s="7" t="s">
        <v>56</v>
      </c>
      <c r="D324" s="7" t="s">
        <v>1022</v>
      </c>
      <c r="E324" s="7" t="s">
        <v>56</v>
      </c>
      <c r="F324" s="11">
        <v>3</v>
      </c>
      <c r="G324" s="11" t="s">
        <v>53</v>
      </c>
      <c r="H324" s="11" t="s">
        <v>7</v>
      </c>
      <c r="I324" s="9" t="s">
        <v>1028</v>
      </c>
      <c r="J324" s="7" t="str">
        <f t="shared" si="7"/>
        <v>212000</v>
      </c>
    </row>
    <row r="325" spans="1:10" ht="12.75" x14ac:dyDescent="0.2">
      <c r="A325" s="7" t="s">
        <v>1029</v>
      </c>
      <c r="B325" s="7" t="s">
        <v>27</v>
      </c>
      <c r="C325" s="7" t="s">
        <v>66</v>
      </c>
      <c r="D325" s="7" t="s">
        <v>1022</v>
      </c>
      <c r="E325" s="7" t="s">
        <v>66</v>
      </c>
      <c r="F325" s="11">
        <v>3</v>
      </c>
      <c r="G325" s="11" t="s">
        <v>53</v>
      </c>
      <c r="H325" s="11" t="s">
        <v>7</v>
      </c>
      <c r="I325" s="9" t="s">
        <v>68</v>
      </c>
      <c r="J325" s="7" t="str">
        <f t="shared" si="7"/>
        <v>213000</v>
      </c>
    </row>
    <row r="326" spans="1:10" ht="12.75" x14ac:dyDescent="0.2">
      <c r="A326" s="7" t="s">
        <v>1030</v>
      </c>
      <c r="B326" s="7" t="s">
        <v>70</v>
      </c>
      <c r="C326" s="7" t="s">
        <v>71</v>
      </c>
      <c r="D326" s="7" t="s">
        <v>1022</v>
      </c>
      <c r="E326" s="7" t="s">
        <v>71</v>
      </c>
      <c r="F326" s="11">
        <v>3</v>
      </c>
      <c r="G326" s="11" t="s">
        <v>73</v>
      </c>
      <c r="H326" s="11" t="s">
        <v>11</v>
      </c>
      <c r="I326" s="9" t="s">
        <v>1031</v>
      </c>
      <c r="J326" s="7" t="str">
        <f t="shared" si="7"/>
        <v>221000</v>
      </c>
    </row>
    <row r="327" spans="1:10" ht="12.75" x14ac:dyDescent="0.2">
      <c r="A327" s="7" t="s">
        <v>1032</v>
      </c>
      <c r="B327" s="7" t="s">
        <v>82</v>
      </c>
      <c r="C327" s="7" t="s">
        <v>83</v>
      </c>
      <c r="D327" s="7" t="s">
        <v>1022</v>
      </c>
      <c r="E327" s="7" t="s">
        <v>83</v>
      </c>
      <c r="F327" s="11">
        <v>3</v>
      </c>
      <c r="G327" s="11" t="s">
        <v>85</v>
      </c>
      <c r="H327" s="11" t="s">
        <v>8</v>
      </c>
      <c r="I327" s="9" t="s">
        <v>1033</v>
      </c>
      <c r="J327" s="7" t="str">
        <f t="shared" si="7"/>
        <v>236000</v>
      </c>
    </row>
    <row r="328" spans="1:10" ht="12.75" x14ac:dyDescent="0.2">
      <c r="A328" s="7" t="s">
        <v>1034</v>
      </c>
      <c r="B328" s="7" t="s">
        <v>82</v>
      </c>
      <c r="C328" s="7" t="s">
        <v>91</v>
      </c>
      <c r="D328" s="7" t="s">
        <v>1022</v>
      </c>
      <c r="E328" s="7" t="s">
        <v>91</v>
      </c>
      <c r="F328" s="11">
        <v>3</v>
      </c>
      <c r="G328" s="11" t="s">
        <v>1035</v>
      </c>
      <c r="H328" s="11" t="s">
        <v>8</v>
      </c>
      <c r="I328" s="9" t="s">
        <v>1036</v>
      </c>
      <c r="J328" s="7" t="str">
        <f t="shared" si="7"/>
        <v>237000</v>
      </c>
    </row>
    <row r="329" spans="1:10" ht="12.75" x14ac:dyDescent="0.2">
      <c r="A329" s="7" t="s">
        <v>1037</v>
      </c>
      <c r="B329" s="7" t="s">
        <v>82</v>
      </c>
      <c r="C329" s="7" t="s">
        <v>105</v>
      </c>
      <c r="D329" s="7" t="s">
        <v>1022</v>
      </c>
      <c r="E329" s="7" t="s">
        <v>105</v>
      </c>
      <c r="F329" s="11">
        <v>3</v>
      </c>
      <c r="G329" s="11" t="s">
        <v>85</v>
      </c>
      <c r="H329" s="11" t="s">
        <v>8</v>
      </c>
      <c r="I329" s="9" t="s">
        <v>1038</v>
      </c>
      <c r="J329" s="7" t="str">
        <f t="shared" si="7"/>
        <v>238000</v>
      </c>
    </row>
    <row r="330" spans="1:10" ht="12.75" x14ac:dyDescent="0.2">
      <c r="A330" s="7" t="s">
        <v>1039</v>
      </c>
      <c r="B330" s="7" t="s">
        <v>118</v>
      </c>
      <c r="C330" s="7" t="s">
        <v>119</v>
      </c>
      <c r="D330" s="7" t="s">
        <v>1022</v>
      </c>
      <c r="E330" s="7" t="s">
        <v>119</v>
      </c>
      <c r="F330" s="11">
        <v>3</v>
      </c>
      <c r="G330" s="11" t="s">
        <v>40</v>
      </c>
      <c r="H330" s="11" t="s">
        <v>9</v>
      </c>
      <c r="I330" s="9" t="s">
        <v>1040</v>
      </c>
      <c r="J330" s="7" t="str">
        <f t="shared" si="7"/>
        <v>311000</v>
      </c>
    </row>
    <row r="331" spans="1:10" ht="12.75" x14ac:dyDescent="0.2">
      <c r="A331" s="7" t="s">
        <v>1041</v>
      </c>
      <c r="B331" s="7" t="s">
        <v>118</v>
      </c>
      <c r="C331" s="7" t="s">
        <v>147</v>
      </c>
      <c r="D331" s="7" t="s">
        <v>1022</v>
      </c>
      <c r="E331" s="7" t="s">
        <v>147</v>
      </c>
      <c r="F331" s="11">
        <v>3</v>
      </c>
      <c r="G331" s="11" t="s">
        <v>40</v>
      </c>
      <c r="H331" s="11" t="s">
        <v>9</v>
      </c>
      <c r="I331" s="9" t="s">
        <v>1042</v>
      </c>
      <c r="J331" s="7" t="str">
        <f t="shared" si="7"/>
        <v>312000</v>
      </c>
    </row>
    <row r="332" spans="1:10" ht="12.75" x14ac:dyDescent="0.2">
      <c r="A332" s="7" t="s">
        <v>1043</v>
      </c>
      <c r="B332" s="7" t="s">
        <v>118</v>
      </c>
      <c r="C332" s="7" t="s">
        <v>154</v>
      </c>
      <c r="D332" s="7" t="s">
        <v>1022</v>
      </c>
      <c r="E332" s="7" t="s">
        <v>154</v>
      </c>
      <c r="F332" s="11">
        <v>3</v>
      </c>
      <c r="G332" s="11" t="s">
        <v>40</v>
      </c>
      <c r="H332" s="11" t="s">
        <v>9</v>
      </c>
      <c r="I332" s="9" t="s">
        <v>1044</v>
      </c>
      <c r="J332" s="7" t="str">
        <f t="shared" si="7"/>
        <v>313000</v>
      </c>
    </row>
    <row r="333" spans="1:10" ht="12.75" x14ac:dyDescent="0.2">
      <c r="A333" s="7" t="s">
        <v>1045</v>
      </c>
      <c r="B333" s="7" t="s">
        <v>118</v>
      </c>
      <c r="C333" s="7" t="s">
        <v>164</v>
      </c>
      <c r="D333" s="7" t="s">
        <v>1022</v>
      </c>
      <c r="E333" s="7" t="s">
        <v>164</v>
      </c>
      <c r="F333" s="11">
        <v>3</v>
      </c>
      <c r="G333" s="11" t="s">
        <v>40</v>
      </c>
      <c r="H333" s="11" t="s">
        <v>9</v>
      </c>
      <c r="I333" s="9" t="s">
        <v>1046</v>
      </c>
      <c r="J333" s="7" t="str">
        <f t="shared" si="7"/>
        <v>314000</v>
      </c>
    </row>
    <row r="334" spans="1:10" ht="12.75" x14ac:dyDescent="0.2">
      <c r="A334" s="7" t="s">
        <v>1047</v>
      </c>
      <c r="B334" s="7" t="s">
        <v>118</v>
      </c>
      <c r="C334" s="7" t="s">
        <v>171</v>
      </c>
      <c r="D334" s="7" t="s">
        <v>1022</v>
      </c>
      <c r="E334" s="7" t="s">
        <v>171</v>
      </c>
      <c r="F334" s="11">
        <v>3</v>
      </c>
      <c r="G334" s="11" t="s">
        <v>40</v>
      </c>
      <c r="H334" s="11" t="s">
        <v>9</v>
      </c>
      <c r="I334" s="9" t="s">
        <v>1048</v>
      </c>
      <c r="J334" s="7" t="str">
        <f t="shared" si="7"/>
        <v>315000</v>
      </c>
    </row>
    <row r="335" spans="1:10" ht="12.75" x14ac:dyDescent="0.2">
      <c r="A335" s="7" t="s">
        <v>1049</v>
      </c>
      <c r="B335" s="7" t="s">
        <v>118</v>
      </c>
      <c r="C335" s="7" t="s">
        <v>181</v>
      </c>
      <c r="D335" s="7" t="s">
        <v>1022</v>
      </c>
      <c r="E335" s="7" t="s">
        <v>181</v>
      </c>
      <c r="F335" s="11">
        <v>3</v>
      </c>
      <c r="G335" s="11" t="s">
        <v>40</v>
      </c>
      <c r="H335" s="11" t="s">
        <v>9</v>
      </c>
      <c r="I335" s="9" t="s">
        <v>1050</v>
      </c>
      <c r="J335" s="7" t="str">
        <f t="shared" si="7"/>
        <v>316000</v>
      </c>
    </row>
    <row r="336" spans="1:10" ht="12.75" x14ac:dyDescent="0.2">
      <c r="A336" s="7" t="s">
        <v>1051</v>
      </c>
      <c r="B336" s="7" t="s">
        <v>118</v>
      </c>
      <c r="C336" s="7" t="s">
        <v>191</v>
      </c>
      <c r="D336" s="7" t="s">
        <v>1022</v>
      </c>
      <c r="E336" s="7" t="s">
        <v>191</v>
      </c>
      <c r="F336" s="11">
        <v>3</v>
      </c>
      <c r="G336" s="11" t="s">
        <v>40</v>
      </c>
      <c r="H336" s="11" t="s">
        <v>9</v>
      </c>
      <c r="I336" s="9" t="s">
        <v>1052</v>
      </c>
      <c r="J336" s="7" t="str">
        <f t="shared" si="7"/>
        <v>321000</v>
      </c>
    </row>
    <row r="337" spans="1:10" ht="12.75" x14ac:dyDescent="0.2">
      <c r="A337" s="7" t="s">
        <v>1053</v>
      </c>
      <c r="B337" s="7" t="s">
        <v>118</v>
      </c>
      <c r="C337" s="7" t="s">
        <v>201</v>
      </c>
      <c r="D337" s="7" t="s">
        <v>1022</v>
      </c>
      <c r="E337" s="7" t="s">
        <v>201</v>
      </c>
      <c r="F337" s="11">
        <v>3</v>
      </c>
      <c r="G337" s="11" t="s">
        <v>40</v>
      </c>
      <c r="H337" s="11" t="s">
        <v>9</v>
      </c>
      <c r="I337" s="9" t="s">
        <v>1054</v>
      </c>
      <c r="J337" s="7" t="str">
        <f t="shared" si="7"/>
        <v>322000</v>
      </c>
    </row>
    <row r="338" spans="1:10" ht="12.75" x14ac:dyDescent="0.2">
      <c r="A338" s="7" t="s">
        <v>1055</v>
      </c>
      <c r="B338" s="7" t="s">
        <v>118</v>
      </c>
      <c r="C338" s="7" t="s">
        <v>208</v>
      </c>
      <c r="D338" s="7" t="s">
        <v>1022</v>
      </c>
      <c r="E338" s="7" t="s">
        <v>208</v>
      </c>
      <c r="F338" s="11">
        <v>3</v>
      </c>
      <c r="G338" s="11" t="s">
        <v>40</v>
      </c>
      <c r="H338" s="11" t="s">
        <v>9</v>
      </c>
      <c r="I338" s="9" t="s">
        <v>210</v>
      </c>
      <c r="J338" s="7" t="str">
        <f t="shared" si="7"/>
        <v>323000</v>
      </c>
    </row>
    <row r="339" spans="1:10" ht="12.75" x14ac:dyDescent="0.2">
      <c r="A339" s="7" t="s">
        <v>1056</v>
      </c>
      <c r="B339" s="7" t="s">
        <v>118</v>
      </c>
      <c r="C339" s="7" t="s">
        <v>212</v>
      </c>
      <c r="D339" s="7" t="s">
        <v>1022</v>
      </c>
      <c r="E339" s="7" t="s">
        <v>212</v>
      </c>
      <c r="F339" s="11">
        <v>3</v>
      </c>
      <c r="G339" s="11" t="s">
        <v>40</v>
      </c>
      <c r="H339" s="11" t="s">
        <v>9</v>
      </c>
      <c r="I339" s="9" t="s">
        <v>214</v>
      </c>
      <c r="J339" s="7" t="str">
        <f t="shared" si="7"/>
        <v>324000</v>
      </c>
    </row>
    <row r="340" spans="1:10" ht="12.75" x14ac:dyDescent="0.2">
      <c r="A340" s="7" t="s">
        <v>1057</v>
      </c>
      <c r="B340" s="7" t="s">
        <v>118</v>
      </c>
      <c r="C340" s="7" t="s">
        <v>216</v>
      </c>
      <c r="D340" s="7" t="s">
        <v>1022</v>
      </c>
      <c r="E340" s="7" t="s">
        <v>216</v>
      </c>
      <c r="F340" s="11">
        <v>3</v>
      </c>
      <c r="G340" s="11" t="s">
        <v>40</v>
      </c>
      <c r="H340" s="11" t="s">
        <v>9</v>
      </c>
      <c r="I340" s="9" t="s">
        <v>1058</v>
      </c>
      <c r="J340" s="7" t="str">
        <f t="shared" si="7"/>
        <v>325000</v>
      </c>
    </row>
    <row r="341" spans="1:10" ht="12.75" x14ac:dyDescent="0.2">
      <c r="A341" s="7" t="s">
        <v>1059</v>
      </c>
      <c r="B341" s="7" t="s">
        <v>118</v>
      </c>
      <c r="C341" s="7" t="s">
        <v>238</v>
      </c>
      <c r="D341" s="7" t="s">
        <v>1022</v>
      </c>
      <c r="E341" s="7" t="s">
        <v>238</v>
      </c>
      <c r="F341" s="11">
        <v>3</v>
      </c>
      <c r="G341" s="11" t="s">
        <v>40</v>
      </c>
      <c r="H341" s="11" t="s">
        <v>9</v>
      </c>
      <c r="I341" s="9" t="s">
        <v>1060</v>
      </c>
      <c r="J341" s="7" t="str">
        <f t="shared" si="7"/>
        <v>326000</v>
      </c>
    </row>
    <row r="342" spans="1:10" ht="12.75" x14ac:dyDescent="0.2">
      <c r="A342" s="7" t="s">
        <v>1061</v>
      </c>
      <c r="B342" s="7" t="s">
        <v>118</v>
      </c>
      <c r="C342" s="7" t="s">
        <v>245</v>
      </c>
      <c r="D342" s="7" t="s">
        <v>1022</v>
      </c>
      <c r="E342" s="7" t="s">
        <v>245</v>
      </c>
      <c r="F342" s="11">
        <v>3</v>
      </c>
      <c r="G342" s="11" t="s">
        <v>40</v>
      </c>
      <c r="H342" s="11" t="s">
        <v>9</v>
      </c>
      <c r="I342" s="9" t="s">
        <v>1062</v>
      </c>
      <c r="J342" s="7" t="str">
        <f t="shared" si="7"/>
        <v>327000</v>
      </c>
    </row>
    <row r="343" spans="1:10" ht="12.75" x14ac:dyDescent="0.2">
      <c r="A343" s="7" t="s">
        <v>1063</v>
      </c>
      <c r="B343" s="7" t="s">
        <v>118</v>
      </c>
      <c r="C343" s="7" t="s">
        <v>261</v>
      </c>
      <c r="D343" s="7" t="s">
        <v>1022</v>
      </c>
      <c r="E343" s="7" t="s">
        <v>261</v>
      </c>
      <c r="F343" s="11">
        <v>3</v>
      </c>
      <c r="G343" s="11" t="s">
        <v>40</v>
      </c>
      <c r="H343" s="11" t="s">
        <v>9</v>
      </c>
      <c r="I343" s="9" t="s">
        <v>1064</v>
      </c>
      <c r="J343" s="7" t="str">
        <f t="shared" si="7"/>
        <v>331000</v>
      </c>
    </row>
    <row r="344" spans="1:10" ht="12.75" x14ac:dyDescent="0.2">
      <c r="A344" s="7" t="s">
        <v>1065</v>
      </c>
      <c r="B344" s="7" t="s">
        <v>118</v>
      </c>
      <c r="C344" s="7" t="s">
        <v>277</v>
      </c>
      <c r="D344" s="7" t="s">
        <v>1022</v>
      </c>
      <c r="E344" s="7" t="s">
        <v>277</v>
      </c>
      <c r="F344" s="11">
        <v>3</v>
      </c>
      <c r="G344" s="11" t="s">
        <v>40</v>
      </c>
      <c r="H344" s="11" t="s">
        <v>9</v>
      </c>
      <c r="I344" s="9" t="s">
        <v>1066</v>
      </c>
      <c r="J344" s="7" t="str">
        <f t="shared" si="7"/>
        <v>332000</v>
      </c>
    </row>
    <row r="345" spans="1:10" ht="12.75" x14ac:dyDescent="0.2">
      <c r="A345" s="7" t="s">
        <v>1067</v>
      </c>
      <c r="B345" s="7" t="s">
        <v>118</v>
      </c>
      <c r="C345" s="7" t="s">
        <v>305</v>
      </c>
      <c r="D345" s="7" t="s">
        <v>1022</v>
      </c>
      <c r="E345" s="7" t="s">
        <v>305</v>
      </c>
      <c r="F345" s="11">
        <v>3</v>
      </c>
      <c r="G345" s="11" t="s">
        <v>40</v>
      </c>
      <c r="H345" s="11" t="s">
        <v>9</v>
      </c>
      <c r="I345" s="9" t="s">
        <v>1068</v>
      </c>
      <c r="J345" s="7" t="str">
        <f t="shared" si="7"/>
        <v>333000</v>
      </c>
    </row>
    <row r="346" spans="1:10" ht="12.75" x14ac:dyDescent="0.2">
      <c r="A346" s="7" t="s">
        <v>1069</v>
      </c>
      <c r="B346" s="7" t="s">
        <v>118</v>
      </c>
      <c r="C346" s="7" t="s">
        <v>327</v>
      </c>
      <c r="D346" s="7" t="s">
        <v>1022</v>
      </c>
      <c r="E346" s="7" t="s">
        <v>327</v>
      </c>
      <c r="F346" s="11">
        <v>3</v>
      </c>
      <c r="G346" s="11" t="s">
        <v>40</v>
      </c>
      <c r="H346" s="11" t="s">
        <v>9</v>
      </c>
      <c r="I346" s="9" t="s">
        <v>1070</v>
      </c>
      <c r="J346" s="7" t="str">
        <f t="shared" si="7"/>
        <v>334000</v>
      </c>
    </row>
    <row r="347" spans="1:10" ht="12.75" x14ac:dyDescent="0.2">
      <c r="A347" s="7" t="s">
        <v>1071</v>
      </c>
      <c r="B347" s="7" t="s">
        <v>118</v>
      </c>
      <c r="C347" s="7" t="s">
        <v>346</v>
      </c>
      <c r="D347" s="7" t="s">
        <v>1022</v>
      </c>
      <c r="E347" s="7" t="s">
        <v>346</v>
      </c>
      <c r="F347" s="11">
        <v>3</v>
      </c>
      <c r="G347" s="11" t="s">
        <v>40</v>
      </c>
      <c r="H347" s="11" t="s">
        <v>9</v>
      </c>
      <c r="I347" s="9" t="s">
        <v>1072</v>
      </c>
      <c r="J347" s="7" t="str">
        <f t="shared" si="7"/>
        <v>335000</v>
      </c>
    </row>
    <row r="348" spans="1:10" ht="12.75" x14ac:dyDescent="0.2">
      <c r="A348" s="7" t="s">
        <v>1073</v>
      </c>
      <c r="B348" s="7" t="s">
        <v>118</v>
      </c>
      <c r="C348" s="7" t="s">
        <v>359</v>
      </c>
      <c r="D348" s="7" t="s">
        <v>1022</v>
      </c>
      <c r="E348" s="7" t="s">
        <v>359</v>
      </c>
      <c r="F348" s="11">
        <v>3</v>
      </c>
      <c r="G348" s="11" t="s">
        <v>40</v>
      </c>
      <c r="H348" s="11" t="s">
        <v>9</v>
      </c>
      <c r="I348" s="9" t="s">
        <v>1074</v>
      </c>
      <c r="J348" s="7" t="str">
        <f t="shared" si="7"/>
        <v>336000</v>
      </c>
    </row>
    <row r="349" spans="1:10" ht="12.75" x14ac:dyDescent="0.2">
      <c r="A349" s="7" t="s">
        <v>1075</v>
      </c>
      <c r="B349" s="7" t="s">
        <v>118</v>
      </c>
      <c r="C349" s="7" t="s">
        <v>381</v>
      </c>
      <c r="D349" s="7" t="s">
        <v>1022</v>
      </c>
      <c r="E349" s="7" t="s">
        <v>381</v>
      </c>
      <c r="F349" s="11">
        <v>3</v>
      </c>
      <c r="G349" s="11" t="s">
        <v>40</v>
      </c>
      <c r="H349" s="11" t="s">
        <v>9</v>
      </c>
      <c r="I349" s="9" t="s">
        <v>1076</v>
      </c>
      <c r="J349" s="7" t="str">
        <f t="shared" si="7"/>
        <v>337000</v>
      </c>
    </row>
    <row r="350" spans="1:10" ht="12.75" x14ac:dyDescent="0.2">
      <c r="A350" s="7" t="s">
        <v>1077</v>
      </c>
      <c r="B350" s="7" t="s">
        <v>118</v>
      </c>
      <c r="C350" s="7" t="s">
        <v>391</v>
      </c>
      <c r="D350" s="7" t="s">
        <v>1022</v>
      </c>
      <c r="E350" s="7" t="s">
        <v>391</v>
      </c>
      <c r="F350" s="11">
        <v>3</v>
      </c>
      <c r="G350" s="11" t="s">
        <v>40</v>
      </c>
      <c r="H350" s="11" t="s">
        <v>9</v>
      </c>
      <c r="I350" s="9" t="s">
        <v>1078</v>
      </c>
      <c r="J350" s="7" t="str">
        <f t="shared" si="7"/>
        <v>339000</v>
      </c>
    </row>
    <row r="351" spans="1:10" ht="12.75" x14ac:dyDescent="0.2">
      <c r="A351" s="7" t="s">
        <v>1079</v>
      </c>
      <c r="B351" s="7" t="s">
        <v>398</v>
      </c>
      <c r="C351" s="7" t="s">
        <v>399</v>
      </c>
      <c r="D351" s="7" t="s">
        <v>1022</v>
      </c>
      <c r="E351" s="7" t="s">
        <v>399</v>
      </c>
      <c r="F351" s="11">
        <v>3</v>
      </c>
      <c r="G351" s="11" t="s">
        <v>401</v>
      </c>
      <c r="H351" s="11" t="s">
        <v>11</v>
      </c>
      <c r="I351" s="9" t="s">
        <v>1080</v>
      </c>
      <c r="J351" s="7" t="str">
        <f t="shared" ref="J351:J414" si="8">IF(F351=4,D351&amp;"00",IF(F351=3,C351&amp;"000",B351))</f>
        <v>423000</v>
      </c>
    </row>
    <row r="352" spans="1:10" ht="12.75" x14ac:dyDescent="0.2">
      <c r="A352" s="7" t="s">
        <v>1081</v>
      </c>
      <c r="B352" s="7" t="s">
        <v>398</v>
      </c>
      <c r="C352" s="7" t="s">
        <v>428</v>
      </c>
      <c r="D352" s="7" t="s">
        <v>1022</v>
      </c>
      <c r="E352" s="7" t="s">
        <v>428</v>
      </c>
      <c r="F352" s="11">
        <v>3</v>
      </c>
      <c r="G352" s="11" t="s">
        <v>401</v>
      </c>
      <c r="H352" s="11" t="s">
        <v>11</v>
      </c>
      <c r="I352" s="9" t="s">
        <v>1082</v>
      </c>
      <c r="J352" s="7" t="str">
        <f t="shared" si="8"/>
        <v>424000</v>
      </c>
    </row>
    <row r="353" spans="1:10" ht="12.75" x14ac:dyDescent="0.2">
      <c r="A353" s="7" t="s">
        <v>1083</v>
      </c>
      <c r="B353" s="7" t="s">
        <v>398</v>
      </c>
      <c r="C353" s="7" t="s">
        <v>456</v>
      </c>
      <c r="D353" s="7" t="s">
        <v>1022</v>
      </c>
      <c r="E353" s="7" t="s">
        <v>456</v>
      </c>
      <c r="F353" s="11">
        <v>3</v>
      </c>
      <c r="G353" s="11" t="s">
        <v>401</v>
      </c>
      <c r="H353" s="11" t="s">
        <v>11</v>
      </c>
      <c r="I353" s="9" t="s">
        <v>458</v>
      </c>
      <c r="J353" s="7" t="str">
        <f t="shared" si="8"/>
        <v>425000</v>
      </c>
    </row>
    <row r="354" spans="1:10" ht="12.75" x14ac:dyDescent="0.2">
      <c r="A354" s="7" t="s">
        <v>1084</v>
      </c>
      <c r="B354" s="7" t="s">
        <v>460</v>
      </c>
      <c r="C354" s="7" t="s">
        <v>461</v>
      </c>
      <c r="D354" s="7" t="s">
        <v>1022</v>
      </c>
      <c r="E354" s="7" t="s">
        <v>461</v>
      </c>
      <c r="F354" s="11">
        <v>3</v>
      </c>
      <c r="G354" s="11" t="s">
        <v>463</v>
      </c>
      <c r="H354" s="11" t="s">
        <v>11</v>
      </c>
      <c r="I354" s="9" t="s">
        <v>1085</v>
      </c>
      <c r="J354" s="7" t="str">
        <f t="shared" si="8"/>
        <v>441000</v>
      </c>
    </row>
    <row r="355" spans="1:10" ht="12.75" x14ac:dyDescent="0.2">
      <c r="A355" s="7" t="s">
        <v>1086</v>
      </c>
      <c r="B355" s="7" t="s">
        <v>460</v>
      </c>
      <c r="C355" s="7" t="s">
        <v>472</v>
      </c>
      <c r="D355" s="7" t="s">
        <v>1022</v>
      </c>
      <c r="E355" s="7" t="s">
        <v>472</v>
      </c>
      <c r="F355" s="11">
        <v>3</v>
      </c>
      <c r="G355" s="11" t="s">
        <v>463</v>
      </c>
      <c r="H355" s="11" t="s">
        <v>11</v>
      </c>
      <c r="I355" s="9" t="s">
        <v>1087</v>
      </c>
      <c r="J355" s="7" t="str">
        <f t="shared" si="8"/>
        <v>442000</v>
      </c>
    </row>
    <row r="356" spans="1:10" ht="12.75" x14ac:dyDescent="0.2">
      <c r="A356" s="7" t="s">
        <v>1088</v>
      </c>
      <c r="B356" s="7" t="s">
        <v>460</v>
      </c>
      <c r="C356" s="7" t="s">
        <v>479</v>
      </c>
      <c r="D356" s="7" t="s">
        <v>1022</v>
      </c>
      <c r="E356" s="7" t="s">
        <v>479</v>
      </c>
      <c r="F356" s="11">
        <v>3</v>
      </c>
      <c r="G356" s="11" t="s">
        <v>463</v>
      </c>
      <c r="H356" s="11" t="s">
        <v>11</v>
      </c>
      <c r="I356" s="9" t="s">
        <v>481</v>
      </c>
      <c r="J356" s="7" t="str">
        <f t="shared" si="8"/>
        <v>443000</v>
      </c>
    </row>
    <row r="357" spans="1:10" ht="12.75" x14ac:dyDescent="0.2">
      <c r="A357" s="7" t="s">
        <v>1089</v>
      </c>
      <c r="B357" s="7" t="s">
        <v>460</v>
      </c>
      <c r="C357" s="7" t="s">
        <v>483</v>
      </c>
      <c r="D357" s="7" t="s">
        <v>1022</v>
      </c>
      <c r="E357" s="7" t="s">
        <v>483</v>
      </c>
      <c r="F357" s="11">
        <v>3</v>
      </c>
      <c r="G357" s="11" t="s">
        <v>401</v>
      </c>
      <c r="H357" s="11" t="s">
        <v>11</v>
      </c>
      <c r="I357" s="9" t="s">
        <v>1090</v>
      </c>
      <c r="J357" s="7" t="str">
        <f t="shared" si="8"/>
        <v>444000</v>
      </c>
    </row>
    <row r="358" spans="1:10" ht="12.75" x14ac:dyDescent="0.2">
      <c r="A358" s="7" t="s">
        <v>1091</v>
      </c>
      <c r="B358" s="7" t="s">
        <v>460</v>
      </c>
      <c r="C358" s="7" t="s">
        <v>490</v>
      </c>
      <c r="D358" s="7" t="s">
        <v>1022</v>
      </c>
      <c r="E358" s="7" t="s">
        <v>490</v>
      </c>
      <c r="F358" s="11">
        <v>3</v>
      </c>
      <c r="G358" s="11" t="s">
        <v>1092</v>
      </c>
      <c r="H358" s="11" t="s">
        <v>11</v>
      </c>
      <c r="I358" s="9" t="s">
        <v>1093</v>
      </c>
      <c r="J358" s="7" t="str">
        <f t="shared" si="8"/>
        <v>445000</v>
      </c>
    </row>
    <row r="359" spans="1:10" ht="12.75" x14ac:dyDescent="0.2">
      <c r="A359" s="7" t="s">
        <v>1094</v>
      </c>
      <c r="B359" s="7" t="s">
        <v>460</v>
      </c>
      <c r="C359" s="7" t="s">
        <v>500</v>
      </c>
      <c r="D359" s="7" t="s">
        <v>1022</v>
      </c>
      <c r="E359" s="7" t="s">
        <v>500</v>
      </c>
      <c r="F359" s="11">
        <v>3</v>
      </c>
      <c r="G359" s="11" t="s">
        <v>463</v>
      </c>
      <c r="H359" s="11" t="s">
        <v>11</v>
      </c>
      <c r="I359" s="9" t="s">
        <v>502</v>
      </c>
      <c r="J359" s="7" t="str">
        <f t="shared" si="8"/>
        <v>446000</v>
      </c>
    </row>
    <row r="360" spans="1:10" ht="12.75" x14ac:dyDescent="0.2">
      <c r="A360" s="7" t="s">
        <v>1095</v>
      </c>
      <c r="B360" s="7" t="s">
        <v>460</v>
      </c>
      <c r="C360" s="7" t="s">
        <v>504</v>
      </c>
      <c r="D360" s="7" t="s">
        <v>1022</v>
      </c>
      <c r="E360" s="7" t="s">
        <v>504</v>
      </c>
      <c r="F360" s="11">
        <v>3</v>
      </c>
      <c r="G360" s="11" t="s">
        <v>463</v>
      </c>
      <c r="H360" s="11" t="s">
        <v>11</v>
      </c>
      <c r="I360" s="9" t="s">
        <v>506</v>
      </c>
      <c r="J360" s="7" t="str">
        <f t="shared" si="8"/>
        <v>447000</v>
      </c>
    </row>
    <row r="361" spans="1:10" ht="12.75" x14ac:dyDescent="0.2">
      <c r="A361" s="7" t="s">
        <v>1096</v>
      </c>
      <c r="B361" s="7" t="s">
        <v>460</v>
      </c>
      <c r="C361" s="7" t="s">
        <v>508</v>
      </c>
      <c r="D361" s="7" t="s">
        <v>1022</v>
      </c>
      <c r="E361" s="7" t="s">
        <v>508</v>
      </c>
      <c r="F361" s="11">
        <v>3</v>
      </c>
      <c r="G361" s="11" t="s">
        <v>463</v>
      </c>
      <c r="H361" s="11" t="s">
        <v>11</v>
      </c>
      <c r="I361" s="9" t="s">
        <v>1097</v>
      </c>
      <c r="J361" s="7" t="str">
        <f t="shared" si="8"/>
        <v>448000</v>
      </c>
    </row>
    <row r="362" spans="1:10" ht="12.75" x14ac:dyDescent="0.2">
      <c r="A362" s="7" t="s">
        <v>1098</v>
      </c>
      <c r="B362" s="7" t="s">
        <v>460</v>
      </c>
      <c r="C362" s="7" t="s">
        <v>518</v>
      </c>
      <c r="D362" s="7" t="s">
        <v>1022</v>
      </c>
      <c r="E362" s="7" t="s">
        <v>518</v>
      </c>
      <c r="F362" s="11">
        <v>3</v>
      </c>
      <c r="G362" s="11" t="s">
        <v>463</v>
      </c>
      <c r="H362" s="11" t="s">
        <v>11</v>
      </c>
      <c r="I362" s="9" t="s">
        <v>1099</v>
      </c>
      <c r="J362" s="7" t="str">
        <f t="shared" si="8"/>
        <v>451000</v>
      </c>
    </row>
    <row r="363" spans="1:10" ht="12.75" x14ac:dyDescent="0.2">
      <c r="A363" s="7" t="s">
        <v>1100</v>
      </c>
      <c r="B363" s="7" t="s">
        <v>460</v>
      </c>
      <c r="C363" s="7" t="s">
        <v>525</v>
      </c>
      <c r="D363" s="7" t="s">
        <v>1022</v>
      </c>
      <c r="E363" s="7" t="s">
        <v>525</v>
      </c>
      <c r="F363" s="11">
        <v>3</v>
      </c>
      <c r="G363" s="11" t="s">
        <v>463</v>
      </c>
      <c r="H363" s="11" t="s">
        <v>11</v>
      </c>
      <c r="I363" s="9" t="s">
        <v>1101</v>
      </c>
      <c r="J363" s="7" t="str">
        <f t="shared" si="8"/>
        <v>452000</v>
      </c>
    </row>
    <row r="364" spans="1:10" ht="12.75" x14ac:dyDescent="0.2">
      <c r="A364" s="7" t="s">
        <v>1102</v>
      </c>
      <c r="B364" s="7" t="s">
        <v>460</v>
      </c>
      <c r="C364" s="7" t="s">
        <v>532</v>
      </c>
      <c r="D364" s="7" t="s">
        <v>1022</v>
      </c>
      <c r="E364" s="7" t="s">
        <v>532</v>
      </c>
      <c r="F364" s="11">
        <v>3</v>
      </c>
      <c r="G364" s="11" t="s">
        <v>1103</v>
      </c>
      <c r="H364" s="11" t="s">
        <v>11</v>
      </c>
      <c r="I364" s="9" t="s">
        <v>1104</v>
      </c>
      <c r="J364" s="7" t="str">
        <f t="shared" si="8"/>
        <v>453000</v>
      </c>
    </row>
    <row r="365" spans="1:10" ht="12.75" x14ac:dyDescent="0.2">
      <c r="A365" s="7" t="s">
        <v>1105</v>
      </c>
      <c r="B365" s="7" t="s">
        <v>460</v>
      </c>
      <c r="C365" s="7" t="s">
        <v>545</v>
      </c>
      <c r="D365" s="7" t="s">
        <v>1022</v>
      </c>
      <c r="E365" s="7" t="s">
        <v>545</v>
      </c>
      <c r="F365" s="11">
        <v>3</v>
      </c>
      <c r="G365" s="11" t="s">
        <v>463</v>
      </c>
      <c r="H365" s="11" t="s">
        <v>11</v>
      </c>
      <c r="I365" s="9" t="s">
        <v>1106</v>
      </c>
      <c r="J365" s="7" t="str">
        <f t="shared" si="8"/>
        <v>454000</v>
      </c>
    </row>
    <row r="366" spans="1:10" ht="12.75" x14ac:dyDescent="0.2">
      <c r="A366" s="7" t="s">
        <v>1107</v>
      </c>
      <c r="B366" s="7" t="s">
        <v>555</v>
      </c>
      <c r="C366" s="7" t="s">
        <v>556</v>
      </c>
      <c r="D366" s="7" t="s">
        <v>1022</v>
      </c>
      <c r="E366" s="7" t="s">
        <v>556</v>
      </c>
      <c r="F366" s="11">
        <v>3</v>
      </c>
      <c r="G366" s="11" t="s">
        <v>73</v>
      </c>
      <c r="H366" s="11" t="s">
        <v>11</v>
      </c>
      <c r="I366" s="9" t="s">
        <v>1108</v>
      </c>
      <c r="J366" s="7" t="str">
        <f t="shared" si="8"/>
        <v>481000</v>
      </c>
    </row>
    <row r="367" spans="1:10" ht="12.75" x14ac:dyDescent="0.2">
      <c r="A367" s="7" t="s">
        <v>1109</v>
      </c>
      <c r="B367" s="7" t="s">
        <v>555</v>
      </c>
      <c r="C367" s="7" t="s">
        <v>563</v>
      </c>
      <c r="D367" s="7" t="s">
        <v>1022</v>
      </c>
      <c r="E367" s="7" t="s">
        <v>563</v>
      </c>
      <c r="F367" s="11">
        <v>3</v>
      </c>
      <c r="G367" s="11" t="s">
        <v>73</v>
      </c>
      <c r="H367" s="11" t="s">
        <v>11</v>
      </c>
      <c r="I367" s="9" t="s">
        <v>565</v>
      </c>
      <c r="J367" s="7" t="str">
        <f t="shared" si="8"/>
        <v>482000</v>
      </c>
    </row>
    <row r="368" spans="1:10" ht="12.75" x14ac:dyDescent="0.2">
      <c r="A368" s="7" t="s">
        <v>1110</v>
      </c>
      <c r="B368" s="7" t="s">
        <v>555</v>
      </c>
      <c r="C368" s="7" t="s">
        <v>567</v>
      </c>
      <c r="D368" s="7" t="s">
        <v>1022</v>
      </c>
      <c r="E368" s="7" t="s">
        <v>567</v>
      </c>
      <c r="F368" s="11">
        <v>3</v>
      </c>
      <c r="G368" s="11" t="s">
        <v>73</v>
      </c>
      <c r="H368" s="11" t="s">
        <v>11</v>
      </c>
      <c r="I368" s="9" t="s">
        <v>1111</v>
      </c>
      <c r="J368" s="7" t="str">
        <f t="shared" si="8"/>
        <v>483000</v>
      </c>
    </row>
    <row r="369" spans="1:10" ht="12.75" x14ac:dyDescent="0.2">
      <c r="A369" s="7" t="s">
        <v>1112</v>
      </c>
      <c r="B369" s="7" t="s">
        <v>555</v>
      </c>
      <c r="C369" s="7" t="s">
        <v>574</v>
      </c>
      <c r="D369" s="7" t="s">
        <v>1022</v>
      </c>
      <c r="E369" s="7" t="s">
        <v>574</v>
      </c>
      <c r="F369" s="11">
        <v>3</v>
      </c>
      <c r="G369" s="11" t="s">
        <v>73</v>
      </c>
      <c r="H369" s="11" t="s">
        <v>11</v>
      </c>
      <c r="I369" s="9" t="s">
        <v>1113</v>
      </c>
      <c r="J369" s="7" t="str">
        <f t="shared" si="8"/>
        <v>484000</v>
      </c>
    </row>
    <row r="370" spans="1:10" ht="12.75" x14ac:dyDescent="0.2">
      <c r="A370" s="7" t="s">
        <v>1114</v>
      </c>
      <c r="B370" s="7" t="s">
        <v>555</v>
      </c>
      <c r="C370" s="7" t="s">
        <v>581</v>
      </c>
      <c r="D370" s="7" t="s">
        <v>1022</v>
      </c>
      <c r="E370" s="7" t="s">
        <v>581</v>
      </c>
      <c r="F370" s="11">
        <v>3</v>
      </c>
      <c r="G370" s="11" t="s">
        <v>73</v>
      </c>
      <c r="H370" s="11" t="s">
        <v>11</v>
      </c>
      <c r="I370" s="9" t="s">
        <v>1115</v>
      </c>
      <c r="J370" s="7" t="str">
        <f t="shared" si="8"/>
        <v>485000</v>
      </c>
    </row>
    <row r="371" spans="1:10" ht="12.75" x14ac:dyDescent="0.2">
      <c r="A371" s="7" t="s">
        <v>1116</v>
      </c>
      <c r="B371" s="7" t="s">
        <v>555</v>
      </c>
      <c r="C371" s="7" t="s">
        <v>600</v>
      </c>
      <c r="D371" s="7" t="s">
        <v>1022</v>
      </c>
      <c r="E371" s="7" t="s">
        <v>600</v>
      </c>
      <c r="F371" s="11">
        <v>3</v>
      </c>
      <c r="G371" s="11" t="s">
        <v>73</v>
      </c>
      <c r="H371" s="11" t="s">
        <v>11</v>
      </c>
      <c r="I371" s="9" t="s">
        <v>1117</v>
      </c>
      <c r="J371" s="7" t="str">
        <f t="shared" si="8"/>
        <v>486000</v>
      </c>
    </row>
    <row r="372" spans="1:10" ht="12.75" x14ac:dyDescent="0.2">
      <c r="A372" s="7" t="s">
        <v>1118</v>
      </c>
      <c r="B372" s="7" t="s">
        <v>555</v>
      </c>
      <c r="C372" s="7" t="s">
        <v>610</v>
      </c>
      <c r="D372" s="7" t="s">
        <v>1022</v>
      </c>
      <c r="E372" s="7" t="s">
        <v>610</v>
      </c>
      <c r="F372" s="11">
        <v>3</v>
      </c>
      <c r="G372" s="11" t="s">
        <v>73</v>
      </c>
      <c r="H372" s="11" t="s">
        <v>11</v>
      </c>
      <c r="I372" s="9" t="s">
        <v>1119</v>
      </c>
      <c r="J372" s="7" t="str">
        <f t="shared" si="8"/>
        <v>487000</v>
      </c>
    </row>
    <row r="373" spans="1:10" ht="12.75" x14ac:dyDescent="0.2">
      <c r="A373" s="7" t="s">
        <v>1120</v>
      </c>
      <c r="B373" s="7" t="s">
        <v>555</v>
      </c>
      <c r="C373" s="7" t="s">
        <v>620</v>
      </c>
      <c r="D373" s="7" t="s">
        <v>1022</v>
      </c>
      <c r="E373" s="7" t="s">
        <v>620</v>
      </c>
      <c r="F373" s="11">
        <v>3</v>
      </c>
      <c r="G373" s="11" t="s">
        <v>73</v>
      </c>
      <c r="H373" s="11" t="s">
        <v>11</v>
      </c>
      <c r="I373" s="9" t="s">
        <v>1121</v>
      </c>
      <c r="J373" s="7" t="str">
        <f t="shared" si="8"/>
        <v>488000</v>
      </c>
    </row>
    <row r="374" spans="1:10" ht="12.75" x14ac:dyDescent="0.2">
      <c r="A374" s="7" t="s">
        <v>1122</v>
      </c>
      <c r="B374" s="7" t="s">
        <v>555</v>
      </c>
      <c r="C374" s="7" t="s">
        <v>639</v>
      </c>
      <c r="D374" s="7" t="s">
        <v>1022</v>
      </c>
      <c r="E374" s="7" t="s">
        <v>639</v>
      </c>
      <c r="F374" s="11">
        <v>3</v>
      </c>
      <c r="G374" s="11" t="s">
        <v>641</v>
      </c>
      <c r="H374" s="11" t="s">
        <v>11</v>
      </c>
      <c r="I374" s="9" t="s">
        <v>642</v>
      </c>
      <c r="J374" s="7" t="str">
        <f t="shared" si="8"/>
        <v>491000</v>
      </c>
    </row>
    <row r="375" spans="1:10" ht="12.75" x14ac:dyDescent="0.2">
      <c r="A375" s="7" t="s">
        <v>1123</v>
      </c>
      <c r="B375" s="7" t="s">
        <v>555</v>
      </c>
      <c r="C375" s="7" t="s">
        <v>644</v>
      </c>
      <c r="D375" s="7" t="s">
        <v>1022</v>
      </c>
      <c r="E375" s="7" t="s">
        <v>644</v>
      </c>
      <c r="F375" s="11">
        <v>3</v>
      </c>
      <c r="G375" s="11" t="s">
        <v>73</v>
      </c>
      <c r="H375" s="11" t="s">
        <v>11</v>
      </c>
      <c r="I375" s="9" t="s">
        <v>1124</v>
      </c>
      <c r="J375" s="7" t="str">
        <f t="shared" si="8"/>
        <v>492000</v>
      </c>
    </row>
    <row r="376" spans="1:10" ht="12.75" x14ac:dyDescent="0.2">
      <c r="A376" s="7" t="s">
        <v>1125</v>
      </c>
      <c r="B376" s="7" t="s">
        <v>555</v>
      </c>
      <c r="C376" s="7" t="s">
        <v>651</v>
      </c>
      <c r="D376" s="7" t="s">
        <v>1022</v>
      </c>
      <c r="E376" s="7" t="s">
        <v>651</v>
      </c>
      <c r="F376" s="11">
        <v>3</v>
      </c>
      <c r="G376" s="11" t="s">
        <v>73</v>
      </c>
      <c r="H376" s="11" t="s">
        <v>11</v>
      </c>
      <c r="I376" s="9" t="s">
        <v>653</v>
      </c>
      <c r="J376" s="7" t="str">
        <f t="shared" si="8"/>
        <v>493000</v>
      </c>
    </row>
    <row r="377" spans="1:10" ht="12.75" x14ac:dyDescent="0.2">
      <c r="A377" s="7" t="s">
        <v>1126</v>
      </c>
      <c r="B377" s="7" t="s">
        <v>655</v>
      </c>
      <c r="C377" s="7" t="s">
        <v>656</v>
      </c>
      <c r="D377" s="7" t="s">
        <v>1022</v>
      </c>
      <c r="E377" s="7" t="s">
        <v>656</v>
      </c>
      <c r="F377" s="11">
        <v>3</v>
      </c>
      <c r="G377" s="11" t="s">
        <v>1127</v>
      </c>
      <c r="H377" s="11" t="s">
        <v>12</v>
      </c>
      <c r="I377" s="9" t="s">
        <v>1128</v>
      </c>
      <c r="J377" s="7" t="str">
        <f t="shared" si="8"/>
        <v>511000</v>
      </c>
    </row>
    <row r="378" spans="1:10" ht="12.75" x14ac:dyDescent="0.2">
      <c r="A378" s="7" t="s">
        <v>1129</v>
      </c>
      <c r="B378" s="7" t="s">
        <v>655</v>
      </c>
      <c r="C378" s="7" t="s">
        <v>663</v>
      </c>
      <c r="D378" s="7" t="s">
        <v>1022</v>
      </c>
      <c r="E378" s="7" t="s">
        <v>663</v>
      </c>
      <c r="F378" s="11">
        <v>3</v>
      </c>
      <c r="G378" s="11" t="s">
        <v>641</v>
      </c>
      <c r="H378" s="11" t="s">
        <v>12</v>
      </c>
      <c r="I378" s="9" t="s">
        <v>1130</v>
      </c>
      <c r="J378" s="7" t="str">
        <f t="shared" si="8"/>
        <v>512000</v>
      </c>
    </row>
    <row r="379" spans="1:10" ht="12.75" x14ac:dyDescent="0.2">
      <c r="A379" s="7" t="s">
        <v>1131</v>
      </c>
      <c r="B379" s="7" t="s">
        <v>655</v>
      </c>
      <c r="C379" s="7" t="s">
        <v>670</v>
      </c>
      <c r="D379" s="7" t="s">
        <v>1022</v>
      </c>
      <c r="E379" s="7" t="s">
        <v>670</v>
      </c>
      <c r="F379" s="11">
        <v>3</v>
      </c>
      <c r="G379" s="11" t="s">
        <v>73</v>
      </c>
      <c r="H379" s="11" t="s">
        <v>12</v>
      </c>
      <c r="I379" s="9" t="s">
        <v>1132</v>
      </c>
      <c r="J379" s="7" t="str">
        <f t="shared" si="8"/>
        <v>515000</v>
      </c>
    </row>
    <row r="380" spans="1:10" ht="12.75" x14ac:dyDescent="0.2">
      <c r="A380" s="7" t="s">
        <v>1133</v>
      </c>
      <c r="B380" s="7" t="s">
        <v>655</v>
      </c>
      <c r="C380" s="7" t="s">
        <v>677</v>
      </c>
      <c r="D380" s="7" t="s">
        <v>1022</v>
      </c>
      <c r="E380" s="7" t="s">
        <v>677</v>
      </c>
      <c r="F380" s="11">
        <v>3</v>
      </c>
      <c r="G380" s="11" t="s">
        <v>73</v>
      </c>
      <c r="H380" s="11" t="s">
        <v>12</v>
      </c>
      <c r="I380" s="9" t="s">
        <v>1134</v>
      </c>
      <c r="J380" s="7" t="str">
        <f t="shared" si="8"/>
        <v>517000</v>
      </c>
    </row>
    <row r="381" spans="1:10" ht="12.75" x14ac:dyDescent="0.2">
      <c r="A381" s="7" t="s">
        <v>1135</v>
      </c>
      <c r="B381" s="7" t="s">
        <v>655</v>
      </c>
      <c r="C381" s="7" t="s">
        <v>690</v>
      </c>
      <c r="D381" s="7" t="s">
        <v>1022</v>
      </c>
      <c r="E381" s="7" t="s">
        <v>690</v>
      </c>
      <c r="F381" s="11">
        <v>3</v>
      </c>
      <c r="G381" s="11" t="s">
        <v>641</v>
      </c>
      <c r="H381" s="11" t="s">
        <v>12</v>
      </c>
      <c r="I381" s="9" t="s">
        <v>1136</v>
      </c>
      <c r="J381" s="7" t="str">
        <f t="shared" si="8"/>
        <v>518000</v>
      </c>
    </row>
    <row r="382" spans="1:10" ht="12.75" x14ac:dyDescent="0.2">
      <c r="A382" s="7" t="s">
        <v>1137</v>
      </c>
      <c r="B382" s="7" t="s">
        <v>655</v>
      </c>
      <c r="C382" s="7" t="s">
        <v>694</v>
      </c>
      <c r="D382" s="7" t="s">
        <v>1022</v>
      </c>
      <c r="E382" s="7" t="s">
        <v>694</v>
      </c>
      <c r="F382" s="11">
        <v>3</v>
      </c>
      <c r="G382" s="11" t="s">
        <v>641</v>
      </c>
      <c r="H382" s="11" t="s">
        <v>12</v>
      </c>
      <c r="I382" s="9" t="s">
        <v>696</v>
      </c>
      <c r="J382" s="7" t="str">
        <f t="shared" si="8"/>
        <v>519000</v>
      </c>
    </row>
    <row r="383" spans="1:10" ht="12.75" x14ac:dyDescent="0.2">
      <c r="A383" s="7" t="s">
        <v>1138</v>
      </c>
      <c r="B383" s="7" t="s">
        <v>698</v>
      </c>
      <c r="C383" s="7" t="s">
        <v>699</v>
      </c>
      <c r="D383" s="7" t="s">
        <v>1022</v>
      </c>
      <c r="E383" s="7" t="s">
        <v>699</v>
      </c>
      <c r="F383" s="11">
        <v>3</v>
      </c>
      <c r="G383" s="11" t="s">
        <v>96</v>
      </c>
      <c r="H383" s="11" t="s">
        <v>13</v>
      </c>
      <c r="I383" s="9" t="s">
        <v>701</v>
      </c>
      <c r="J383" s="7" t="str">
        <f t="shared" si="8"/>
        <v>521000</v>
      </c>
    </row>
    <row r="384" spans="1:10" ht="12.75" x14ac:dyDescent="0.2">
      <c r="A384" s="7" t="s">
        <v>1139</v>
      </c>
      <c r="B384" s="7" t="s">
        <v>698</v>
      </c>
      <c r="C384" s="7" t="s">
        <v>703</v>
      </c>
      <c r="D384" s="7" t="s">
        <v>1022</v>
      </c>
      <c r="E384" s="7" t="s">
        <v>703</v>
      </c>
      <c r="F384" s="11">
        <v>3</v>
      </c>
      <c r="G384" s="11" t="s">
        <v>96</v>
      </c>
      <c r="H384" s="11" t="s">
        <v>13</v>
      </c>
      <c r="I384" s="9" t="s">
        <v>1140</v>
      </c>
      <c r="J384" s="7" t="str">
        <f t="shared" si="8"/>
        <v>522000</v>
      </c>
    </row>
    <row r="385" spans="1:10" ht="12.75" x14ac:dyDescent="0.2">
      <c r="A385" s="7" t="s">
        <v>1141</v>
      </c>
      <c r="B385" s="7" t="s">
        <v>698</v>
      </c>
      <c r="C385" s="7" t="s">
        <v>713</v>
      </c>
      <c r="D385" s="7" t="s">
        <v>1022</v>
      </c>
      <c r="E385" s="7" t="s">
        <v>713</v>
      </c>
      <c r="F385" s="11">
        <v>3</v>
      </c>
      <c r="G385" s="11" t="s">
        <v>96</v>
      </c>
      <c r="H385" s="11" t="s">
        <v>13</v>
      </c>
      <c r="I385" s="9" t="s">
        <v>1142</v>
      </c>
      <c r="J385" s="7" t="str">
        <f t="shared" si="8"/>
        <v>523000</v>
      </c>
    </row>
    <row r="386" spans="1:10" ht="12.75" x14ac:dyDescent="0.2">
      <c r="A386" s="7" t="s">
        <v>1143</v>
      </c>
      <c r="B386" s="7" t="s">
        <v>698</v>
      </c>
      <c r="C386" s="7" t="s">
        <v>723</v>
      </c>
      <c r="D386" s="7" t="s">
        <v>1022</v>
      </c>
      <c r="E386" s="7" t="s">
        <v>723</v>
      </c>
      <c r="F386" s="11">
        <v>3</v>
      </c>
      <c r="G386" s="11" t="s">
        <v>96</v>
      </c>
      <c r="H386" s="11" t="s">
        <v>13</v>
      </c>
      <c r="I386" s="9" t="s">
        <v>1144</v>
      </c>
      <c r="J386" s="7" t="str">
        <f t="shared" si="8"/>
        <v>524000</v>
      </c>
    </row>
    <row r="387" spans="1:10" ht="12.75" x14ac:dyDescent="0.2">
      <c r="A387" s="7" t="s">
        <v>1145</v>
      </c>
      <c r="B387" s="7" t="s">
        <v>698</v>
      </c>
      <c r="C387" s="7" t="s">
        <v>730</v>
      </c>
      <c r="D387" s="7" t="s">
        <v>1022</v>
      </c>
      <c r="E387" s="7" t="s">
        <v>730</v>
      </c>
      <c r="F387" s="11">
        <v>3</v>
      </c>
      <c r="G387" s="11" t="s">
        <v>96</v>
      </c>
      <c r="H387" s="11" t="s">
        <v>13</v>
      </c>
      <c r="I387" s="9" t="s">
        <v>1146</v>
      </c>
      <c r="J387" s="7" t="str">
        <f t="shared" si="8"/>
        <v>525000</v>
      </c>
    </row>
    <row r="388" spans="1:10" ht="12.75" x14ac:dyDescent="0.2">
      <c r="A388" s="7" t="s">
        <v>1147</v>
      </c>
      <c r="B388" s="7" t="s">
        <v>737</v>
      </c>
      <c r="C388" s="7" t="s">
        <v>738</v>
      </c>
      <c r="D388" s="7" t="s">
        <v>1022</v>
      </c>
      <c r="E388" s="7" t="s">
        <v>738</v>
      </c>
      <c r="F388" s="11">
        <v>3</v>
      </c>
      <c r="G388" s="11" t="s">
        <v>96</v>
      </c>
      <c r="H388" s="11" t="s">
        <v>13</v>
      </c>
      <c r="I388" s="9" t="s">
        <v>1148</v>
      </c>
      <c r="J388" s="7" t="str">
        <f t="shared" si="8"/>
        <v>531000</v>
      </c>
    </row>
    <row r="389" spans="1:10" ht="12.75" x14ac:dyDescent="0.2">
      <c r="A389" s="7" t="s">
        <v>1149</v>
      </c>
      <c r="B389" s="7" t="s">
        <v>737</v>
      </c>
      <c r="C389" s="7" t="s">
        <v>748</v>
      </c>
      <c r="D389" s="7" t="s">
        <v>1022</v>
      </c>
      <c r="E389" s="7" t="s">
        <v>748</v>
      </c>
      <c r="F389" s="11">
        <v>3</v>
      </c>
      <c r="G389" s="11" t="s">
        <v>641</v>
      </c>
      <c r="H389" s="11" t="s">
        <v>13</v>
      </c>
      <c r="I389" s="9" t="s">
        <v>1150</v>
      </c>
      <c r="J389" s="7" t="str">
        <f t="shared" si="8"/>
        <v>532000</v>
      </c>
    </row>
    <row r="390" spans="1:10" ht="12.75" x14ac:dyDescent="0.2">
      <c r="A390" s="7" t="s">
        <v>1151</v>
      </c>
      <c r="B390" s="7" t="s">
        <v>737</v>
      </c>
      <c r="C390" s="7" t="s">
        <v>761</v>
      </c>
      <c r="D390" s="7" t="s">
        <v>1022</v>
      </c>
      <c r="E390" s="7" t="s">
        <v>761</v>
      </c>
      <c r="F390" s="11">
        <v>3</v>
      </c>
      <c r="G390" s="11" t="s">
        <v>96</v>
      </c>
      <c r="H390" s="11" t="s">
        <v>13</v>
      </c>
      <c r="I390" s="9" t="s">
        <v>763</v>
      </c>
      <c r="J390" s="7" t="str">
        <f t="shared" si="8"/>
        <v>533000</v>
      </c>
    </row>
    <row r="391" spans="1:10" ht="12.75" x14ac:dyDescent="0.2">
      <c r="A391" s="7" t="s">
        <v>1152</v>
      </c>
      <c r="B391" s="7" t="s">
        <v>765</v>
      </c>
      <c r="C391" s="7" t="s">
        <v>766</v>
      </c>
      <c r="D391" s="7" t="s">
        <v>1022</v>
      </c>
      <c r="E391" s="7" t="s">
        <v>766</v>
      </c>
      <c r="F391" s="11">
        <v>3</v>
      </c>
      <c r="G391" s="11" t="s">
        <v>1153</v>
      </c>
      <c r="H391" s="11" t="s">
        <v>14</v>
      </c>
      <c r="I391" s="9" t="s">
        <v>1154</v>
      </c>
      <c r="J391" s="7" t="str">
        <f t="shared" si="8"/>
        <v>541000</v>
      </c>
    </row>
    <row r="392" spans="1:10" ht="12.75" x14ac:dyDescent="0.2">
      <c r="A392" s="7" t="s">
        <v>1155</v>
      </c>
      <c r="B392" s="7" t="s">
        <v>794</v>
      </c>
      <c r="C392" s="7" t="s">
        <v>795</v>
      </c>
      <c r="D392" s="7" t="s">
        <v>1022</v>
      </c>
      <c r="E392" s="7" t="s">
        <v>795</v>
      </c>
      <c r="F392" s="11">
        <v>3</v>
      </c>
      <c r="G392" s="11" t="s">
        <v>96</v>
      </c>
      <c r="H392" s="11" t="s">
        <v>14</v>
      </c>
      <c r="I392" s="9" t="s">
        <v>797</v>
      </c>
      <c r="J392" s="7" t="str">
        <f t="shared" si="8"/>
        <v>551000</v>
      </c>
    </row>
    <row r="393" spans="1:10" ht="12.75" x14ac:dyDescent="0.2">
      <c r="A393" s="7" t="s">
        <v>1156</v>
      </c>
      <c r="B393" s="7" t="s">
        <v>799</v>
      </c>
      <c r="C393" s="7" t="s">
        <v>800</v>
      </c>
      <c r="D393" s="7" t="s">
        <v>1022</v>
      </c>
      <c r="E393" s="7" t="s">
        <v>800</v>
      </c>
      <c r="F393" s="11">
        <v>3</v>
      </c>
      <c r="G393" s="11" t="s">
        <v>641</v>
      </c>
      <c r="H393" s="11" t="s">
        <v>14</v>
      </c>
      <c r="I393" s="9" t="s">
        <v>1157</v>
      </c>
      <c r="J393" s="7" t="str">
        <f t="shared" si="8"/>
        <v>561000</v>
      </c>
    </row>
    <row r="394" spans="1:10" ht="12.75" x14ac:dyDescent="0.2">
      <c r="A394" s="7" t="s">
        <v>1158</v>
      </c>
      <c r="B394" s="7" t="s">
        <v>799</v>
      </c>
      <c r="C394" s="7" t="s">
        <v>825</v>
      </c>
      <c r="D394" s="7" t="s">
        <v>1022</v>
      </c>
      <c r="E394" s="7" t="s">
        <v>825</v>
      </c>
      <c r="F394" s="11">
        <v>3</v>
      </c>
      <c r="G394" s="11" t="s">
        <v>1159</v>
      </c>
      <c r="H394" s="11" t="s">
        <v>14</v>
      </c>
      <c r="I394" s="9" t="s">
        <v>1160</v>
      </c>
      <c r="J394" s="7" t="str">
        <f t="shared" si="8"/>
        <v>562000</v>
      </c>
    </row>
    <row r="395" spans="1:10" ht="12.75" x14ac:dyDescent="0.2">
      <c r="A395" s="7" t="s">
        <v>1161</v>
      </c>
      <c r="B395" s="7" t="s">
        <v>835</v>
      </c>
      <c r="C395" s="7" t="s">
        <v>836</v>
      </c>
      <c r="D395" s="7" t="s">
        <v>1022</v>
      </c>
      <c r="E395" s="7" t="s">
        <v>836</v>
      </c>
      <c r="F395" s="11">
        <v>3</v>
      </c>
      <c r="G395" s="11" t="s">
        <v>641</v>
      </c>
      <c r="H395" s="11" t="s">
        <v>15</v>
      </c>
      <c r="I395" s="9" t="s">
        <v>1162</v>
      </c>
      <c r="J395" s="7" t="str">
        <f t="shared" si="8"/>
        <v>611000</v>
      </c>
    </row>
    <row r="396" spans="1:10" ht="12.75" x14ac:dyDescent="0.2">
      <c r="A396" s="7" t="s">
        <v>1163</v>
      </c>
      <c r="B396" s="7" t="s">
        <v>858</v>
      </c>
      <c r="C396" s="7" t="s">
        <v>859</v>
      </c>
      <c r="D396" s="7" t="s">
        <v>1022</v>
      </c>
      <c r="E396" s="7" t="s">
        <v>859</v>
      </c>
      <c r="F396" s="11">
        <v>3</v>
      </c>
      <c r="G396" s="11" t="s">
        <v>641</v>
      </c>
      <c r="H396" s="11" t="s">
        <v>15</v>
      </c>
      <c r="I396" s="9" t="s">
        <v>1164</v>
      </c>
      <c r="J396" s="7" t="str">
        <f t="shared" si="8"/>
        <v>621000</v>
      </c>
    </row>
    <row r="397" spans="1:10" ht="12.75" x14ac:dyDescent="0.2">
      <c r="A397" s="7" t="s">
        <v>1165</v>
      </c>
      <c r="B397" s="7" t="s">
        <v>858</v>
      </c>
      <c r="C397" s="7" t="s">
        <v>881</v>
      </c>
      <c r="D397" s="7" t="s">
        <v>1022</v>
      </c>
      <c r="E397" s="7" t="s">
        <v>881</v>
      </c>
      <c r="F397" s="11">
        <v>3</v>
      </c>
      <c r="G397" s="11" t="s">
        <v>641</v>
      </c>
      <c r="H397" s="11" t="s">
        <v>15</v>
      </c>
      <c r="I397" s="9" t="s">
        <v>1166</v>
      </c>
      <c r="J397" s="7" t="str">
        <f t="shared" si="8"/>
        <v>622000</v>
      </c>
    </row>
    <row r="398" spans="1:10" ht="12.75" x14ac:dyDescent="0.2">
      <c r="A398" s="7" t="s">
        <v>1167</v>
      </c>
      <c r="B398" s="7" t="s">
        <v>858</v>
      </c>
      <c r="C398" s="7" t="s">
        <v>891</v>
      </c>
      <c r="D398" s="7" t="s">
        <v>1022</v>
      </c>
      <c r="E398" s="7" t="s">
        <v>891</v>
      </c>
      <c r="F398" s="11">
        <v>3</v>
      </c>
      <c r="G398" s="11" t="s">
        <v>641</v>
      </c>
      <c r="H398" s="11" t="s">
        <v>15</v>
      </c>
      <c r="I398" s="9" t="s">
        <v>1168</v>
      </c>
      <c r="J398" s="7" t="str">
        <f t="shared" si="8"/>
        <v>623000</v>
      </c>
    </row>
    <row r="399" spans="1:10" ht="12.75" x14ac:dyDescent="0.2">
      <c r="A399" s="7" t="s">
        <v>1169</v>
      </c>
      <c r="B399" s="7" t="s">
        <v>858</v>
      </c>
      <c r="C399" s="7" t="s">
        <v>904</v>
      </c>
      <c r="D399" s="7" t="s">
        <v>1022</v>
      </c>
      <c r="E399" s="7" t="s">
        <v>904</v>
      </c>
      <c r="F399" s="11">
        <v>3</v>
      </c>
      <c r="G399" s="11" t="s">
        <v>641</v>
      </c>
      <c r="H399" s="11" t="s">
        <v>15</v>
      </c>
      <c r="I399" s="9" t="s">
        <v>1170</v>
      </c>
      <c r="J399" s="7" t="str">
        <f t="shared" si="8"/>
        <v>624000</v>
      </c>
    </row>
    <row r="400" spans="1:10" ht="12.75" x14ac:dyDescent="0.2">
      <c r="A400" s="7" t="s">
        <v>1171</v>
      </c>
      <c r="B400" s="7" t="s">
        <v>917</v>
      </c>
      <c r="C400" s="7" t="s">
        <v>918</v>
      </c>
      <c r="D400" s="7" t="s">
        <v>1022</v>
      </c>
      <c r="E400" s="7" t="s">
        <v>918</v>
      </c>
      <c r="F400" s="11">
        <v>3</v>
      </c>
      <c r="G400" s="11" t="s">
        <v>641</v>
      </c>
      <c r="H400" s="11" t="s">
        <v>16</v>
      </c>
      <c r="I400" s="9" t="s">
        <v>1172</v>
      </c>
      <c r="J400" s="7" t="str">
        <f t="shared" si="8"/>
        <v>711000</v>
      </c>
    </row>
    <row r="401" spans="1:10" ht="12.75" x14ac:dyDescent="0.2">
      <c r="A401" s="7" t="s">
        <v>1173</v>
      </c>
      <c r="B401" s="7" t="s">
        <v>917</v>
      </c>
      <c r="C401" s="7" t="s">
        <v>934</v>
      </c>
      <c r="D401" s="7" t="s">
        <v>1022</v>
      </c>
      <c r="E401" s="7" t="s">
        <v>934</v>
      </c>
      <c r="F401" s="11">
        <v>3</v>
      </c>
      <c r="G401" s="11" t="s">
        <v>641</v>
      </c>
      <c r="H401" s="11" t="s">
        <v>16</v>
      </c>
      <c r="I401" s="9" t="s">
        <v>936</v>
      </c>
      <c r="J401" s="7" t="str">
        <f t="shared" si="8"/>
        <v>712000</v>
      </c>
    </row>
    <row r="402" spans="1:10" ht="12.75" x14ac:dyDescent="0.2">
      <c r="A402" s="7" t="s">
        <v>1174</v>
      </c>
      <c r="B402" s="7" t="s">
        <v>917</v>
      </c>
      <c r="C402" s="7" t="s">
        <v>938</v>
      </c>
      <c r="D402" s="7" t="s">
        <v>1022</v>
      </c>
      <c r="E402" s="7" t="s">
        <v>938</v>
      </c>
      <c r="F402" s="11">
        <v>3</v>
      </c>
      <c r="G402" s="11" t="s">
        <v>641</v>
      </c>
      <c r="H402" s="11" t="s">
        <v>16</v>
      </c>
      <c r="I402" s="9" t="s">
        <v>1175</v>
      </c>
      <c r="J402" s="7" t="str">
        <f t="shared" si="8"/>
        <v>713000</v>
      </c>
    </row>
    <row r="403" spans="1:10" ht="12.75" x14ac:dyDescent="0.2">
      <c r="A403" s="7" t="s">
        <v>1176</v>
      </c>
      <c r="B403" s="7" t="s">
        <v>948</v>
      </c>
      <c r="C403" s="7" t="s">
        <v>949</v>
      </c>
      <c r="D403" s="7" t="s">
        <v>1022</v>
      </c>
      <c r="E403" s="7" t="s">
        <v>949</v>
      </c>
      <c r="F403" s="11">
        <v>3</v>
      </c>
      <c r="G403" s="11" t="s">
        <v>641</v>
      </c>
      <c r="H403" s="11" t="s">
        <v>16</v>
      </c>
      <c r="I403" s="9" t="s">
        <v>1177</v>
      </c>
      <c r="J403" s="7" t="str">
        <f t="shared" si="8"/>
        <v>721000</v>
      </c>
    </row>
    <row r="404" spans="1:10" ht="12.75" x14ac:dyDescent="0.2">
      <c r="A404" s="7" t="s">
        <v>1178</v>
      </c>
      <c r="B404" s="7" t="s">
        <v>948</v>
      </c>
      <c r="C404" s="7" t="s">
        <v>959</v>
      </c>
      <c r="D404" s="7" t="s">
        <v>1022</v>
      </c>
      <c r="E404" s="7" t="s">
        <v>959</v>
      </c>
      <c r="F404" s="11">
        <v>3</v>
      </c>
      <c r="G404" s="11" t="s">
        <v>463</v>
      </c>
      <c r="H404" s="11" t="s">
        <v>16</v>
      </c>
      <c r="I404" s="9" t="s">
        <v>1179</v>
      </c>
      <c r="J404" s="7" t="str">
        <f t="shared" si="8"/>
        <v>722000</v>
      </c>
    </row>
    <row r="405" spans="1:10" ht="12.75" x14ac:dyDescent="0.2">
      <c r="A405" s="7" t="s">
        <v>1180</v>
      </c>
      <c r="B405" s="7" t="s">
        <v>969</v>
      </c>
      <c r="C405" s="7" t="s">
        <v>970</v>
      </c>
      <c r="D405" s="7" t="s">
        <v>1022</v>
      </c>
      <c r="E405" s="7" t="s">
        <v>970</v>
      </c>
      <c r="F405" s="11">
        <v>3</v>
      </c>
      <c r="G405" s="11" t="s">
        <v>641</v>
      </c>
      <c r="H405" s="11" t="s">
        <v>17</v>
      </c>
      <c r="I405" s="9" t="s">
        <v>1181</v>
      </c>
      <c r="J405" s="7" t="str">
        <f t="shared" si="8"/>
        <v>811000</v>
      </c>
    </row>
    <row r="406" spans="1:10" ht="12.75" x14ac:dyDescent="0.2">
      <c r="A406" s="7" t="s">
        <v>1182</v>
      </c>
      <c r="B406" s="7" t="s">
        <v>969</v>
      </c>
      <c r="C406" s="7" t="s">
        <v>983</v>
      </c>
      <c r="D406" s="7" t="s">
        <v>1022</v>
      </c>
      <c r="E406" s="7" t="s">
        <v>983</v>
      </c>
      <c r="F406" s="11">
        <v>3</v>
      </c>
      <c r="G406" s="11" t="s">
        <v>641</v>
      </c>
      <c r="H406" s="11" t="s">
        <v>17</v>
      </c>
      <c r="I406" s="9" t="s">
        <v>1183</v>
      </c>
      <c r="J406" s="7" t="str">
        <f t="shared" si="8"/>
        <v>812000</v>
      </c>
    </row>
    <row r="407" spans="1:10" ht="12.75" x14ac:dyDescent="0.2">
      <c r="A407" s="7" t="s">
        <v>1184</v>
      </c>
      <c r="B407" s="7" t="s">
        <v>969</v>
      </c>
      <c r="C407" s="7" t="s">
        <v>996</v>
      </c>
      <c r="D407" s="7" t="s">
        <v>1022</v>
      </c>
      <c r="E407" s="7" t="s">
        <v>996</v>
      </c>
      <c r="F407" s="11">
        <v>3</v>
      </c>
      <c r="G407" s="11" t="s">
        <v>641</v>
      </c>
      <c r="H407" s="11" t="s">
        <v>17</v>
      </c>
      <c r="I407" s="9" t="s">
        <v>1185</v>
      </c>
      <c r="J407" s="7" t="str">
        <f t="shared" si="8"/>
        <v>813000</v>
      </c>
    </row>
    <row r="408" spans="1:10" ht="12.75" x14ac:dyDescent="0.2">
      <c r="A408" s="7"/>
      <c r="B408" s="7" t="s">
        <v>1012</v>
      </c>
      <c r="C408" s="7" t="s">
        <v>1186</v>
      </c>
      <c r="D408" s="7" t="s">
        <v>1022</v>
      </c>
      <c r="E408" s="7" t="s">
        <v>1186</v>
      </c>
      <c r="F408" s="11">
        <v>3</v>
      </c>
      <c r="G408" s="11" t="s">
        <v>1015</v>
      </c>
      <c r="H408" s="11" t="s">
        <v>18</v>
      </c>
      <c r="I408" s="9" t="s">
        <v>1187</v>
      </c>
      <c r="J408" s="7" t="s">
        <v>1220</v>
      </c>
    </row>
    <row r="409" spans="1:10" ht="12.75" x14ac:dyDescent="0.2">
      <c r="A409" s="7"/>
      <c r="B409" s="7" t="s">
        <v>1012</v>
      </c>
      <c r="C409" s="7" t="s">
        <v>1188</v>
      </c>
      <c r="D409" s="7" t="s">
        <v>1022</v>
      </c>
      <c r="E409" s="7" t="s">
        <v>1188</v>
      </c>
      <c r="F409" s="11">
        <v>3</v>
      </c>
      <c r="G409" s="11" t="s">
        <v>1015</v>
      </c>
      <c r="H409" s="11" t="s">
        <v>18</v>
      </c>
      <c r="I409" s="9" t="s">
        <v>1189</v>
      </c>
      <c r="J409" s="7" t="s">
        <v>1221</v>
      </c>
    </row>
    <row r="410" spans="1:10" ht="12.75" x14ac:dyDescent="0.2">
      <c r="A410" s="7"/>
      <c r="B410" s="7" t="s">
        <v>1012</v>
      </c>
      <c r="C410" s="7" t="s">
        <v>1186</v>
      </c>
      <c r="D410" s="7" t="s">
        <v>1190</v>
      </c>
      <c r="E410" s="7" t="s">
        <v>1190</v>
      </c>
      <c r="F410" s="11">
        <v>4</v>
      </c>
      <c r="G410" s="11" t="s">
        <v>1015</v>
      </c>
      <c r="H410" s="11" t="s">
        <v>18</v>
      </c>
      <c r="I410" s="9" t="s">
        <v>1191</v>
      </c>
      <c r="J410" s="7" t="s">
        <v>1220</v>
      </c>
    </row>
    <row r="411" spans="1:10" ht="12.75" x14ac:dyDescent="0.2">
      <c r="A411" s="7"/>
      <c r="B411" s="7" t="s">
        <v>1012</v>
      </c>
      <c r="C411" s="7" t="s">
        <v>1188</v>
      </c>
      <c r="D411" s="7" t="s">
        <v>1192</v>
      </c>
      <c r="E411" s="7" t="s">
        <v>1192</v>
      </c>
      <c r="F411" s="11">
        <v>4</v>
      </c>
      <c r="G411" s="11" t="s">
        <v>1015</v>
      </c>
      <c r="H411" s="11" t="s">
        <v>18</v>
      </c>
      <c r="I411" s="9" t="s">
        <v>1193</v>
      </c>
      <c r="J411" s="7" t="s">
        <v>1221</v>
      </c>
    </row>
    <row r="412" spans="1:10" ht="12.75" x14ac:dyDescent="0.2">
      <c r="A412" s="7" t="s">
        <v>1194</v>
      </c>
      <c r="B412" s="7" t="s">
        <v>1012</v>
      </c>
      <c r="C412" s="7" t="s">
        <v>1013</v>
      </c>
      <c r="D412" s="7" t="s">
        <v>1022</v>
      </c>
      <c r="E412" s="7" t="s">
        <v>1013</v>
      </c>
      <c r="F412" s="11">
        <v>3</v>
      </c>
      <c r="G412" s="11" t="s">
        <v>1015</v>
      </c>
      <c r="H412" s="11" t="s">
        <v>18</v>
      </c>
      <c r="I412" s="9" t="s">
        <v>1195</v>
      </c>
      <c r="J412" s="7" t="str">
        <f t="shared" si="8"/>
        <v>999000</v>
      </c>
    </row>
    <row r="413" spans="1:10" ht="12.75" x14ac:dyDescent="0.2">
      <c r="A413" s="7" t="s">
        <v>7</v>
      </c>
      <c r="B413" s="7" t="s">
        <v>17</v>
      </c>
      <c r="C413" s="7" t="s">
        <v>1022</v>
      </c>
      <c r="D413" s="7" t="s">
        <v>1022</v>
      </c>
      <c r="E413" s="7" t="s">
        <v>17</v>
      </c>
      <c r="F413" s="11">
        <v>2</v>
      </c>
      <c r="G413" s="11" t="s">
        <v>1196</v>
      </c>
      <c r="H413" s="11" t="s">
        <v>7</v>
      </c>
      <c r="I413" s="9" t="s">
        <v>1197</v>
      </c>
      <c r="J413" s="7" t="str">
        <f t="shared" si="8"/>
        <v>11</v>
      </c>
    </row>
    <row r="414" spans="1:10" ht="12.75" x14ac:dyDescent="0.2">
      <c r="A414" s="7" t="s">
        <v>8</v>
      </c>
      <c r="B414" s="7" t="s">
        <v>27</v>
      </c>
      <c r="C414" s="7" t="s">
        <v>1022</v>
      </c>
      <c r="D414" s="7" t="s">
        <v>1022</v>
      </c>
      <c r="E414" s="7" t="s">
        <v>27</v>
      </c>
      <c r="F414" s="11">
        <v>2</v>
      </c>
      <c r="G414" s="11" t="s">
        <v>53</v>
      </c>
      <c r="H414" s="11" t="s">
        <v>7</v>
      </c>
      <c r="I414" s="9" t="s">
        <v>1198</v>
      </c>
      <c r="J414" s="7" t="str">
        <f t="shared" si="8"/>
        <v>21</v>
      </c>
    </row>
    <row r="415" spans="1:10" ht="12.75" x14ac:dyDescent="0.2">
      <c r="A415" s="7" t="s">
        <v>9</v>
      </c>
      <c r="B415" s="7" t="s">
        <v>70</v>
      </c>
      <c r="C415" s="7" t="s">
        <v>1022</v>
      </c>
      <c r="D415" s="7" t="s">
        <v>1022</v>
      </c>
      <c r="E415" s="7" t="s">
        <v>70</v>
      </c>
      <c r="F415" s="11">
        <v>2</v>
      </c>
      <c r="G415" s="11" t="s">
        <v>73</v>
      </c>
      <c r="H415" s="11" t="s">
        <v>11</v>
      </c>
      <c r="I415" s="9" t="s">
        <v>1031</v>
      </c>
      <c r="J415" s="7" t="str">
        <f t="shared" ref="J415:J431" si="9">IF(F415=4,D415&amp;"00",IF(F415=3,C415&amp;"000",B415))</f>
        <v>22</v>
      </c>
    </row>
    <row r="416" spans="1:10" ht="12.75" x14ac:dyDescent="0.2">
      <c r="A416" s="7" t="s">
        <v>10</v>
      </c>
      <c r="B416" s="7" t="s">
        <v>82</v>
      </c>
      <c r="C416" s="7" t="s">
        <v>1022</v>
      </c>
      <c r="D416" s="7" t="s">
        <v>1022</v>
      </c>
      <c r="E416" s="7" t="s">
        <v>82</v>
      </c>
      <c r="F416" s="11">
        <v>2</v>
      </c>
      <c r="G416" s="11" t="s">
        <v>1035</v>
      </c>
      <c r="H416" s="11" t="s">
        <v>8</v>
      </c>
      <c r="I416" s="9" t="s">
        <v>1199</v>
      </c>
      <c r="J416" s="7" t="str">
        <f t="shared" si="9"/>
        <v>23</v>
      </c>
    </row>
    <row r="417" spans="1:10" ht="12.75" x14ac:dyDescent="0.2">
      <c r="A417" s="7" t="s">
        <v>11</v>
      </c>
      <c r="B417" s="7" t="s">
        <v>118</v>
      </c>
      <c r="C417" s="7" t="s">
        <v>1022</v>
      </c>
      <c r="D417" s="7" t="s">
        <v>1022</v>
      </c>
      <c r="E417" s="7" t="s">
        <v>118</v>
      </c>
      <c r="F417" s="11">
        <v>2</v>
      </c>
      <c r="G417" s="11" t="s">
        <v>40</v>
      </c>
      <c r="H417" s="11" t="s">
        <v>9</v>
      </c>
      <c r="I417" s="9" t="s">
        <v>1200</v>
      </c>
      <c r="J417" s="7" t="str">
        <f t="shared" si="9"/>
        <v>31-33</v>
      </c>
    </row>
    <row r="418" spans="1:10" ht="12.75" x14ac:dyDescent="0.2">
      <c r="A418" s="7" t="s">
        <v>12</v>
      </c>
      <c r="B418" s="7" t="s">
        <v>398</v>
      </c>
      <c r="C418" s="7" t="s">
        <v>1022</v>
      </c>
      <c r="D418" s="7" t="s">
        <v>1022</v>
      </c>
      <c r="E418" s="7" t="s">
        <v>398</v>
      </c>
      <c r="F418" s="11">
        <v>2</v>
      </c>
      <c r="G418" s="11" t="s">
        <v>401</v>
      </c>
      <c r="H418" s="11" t="s">
        <v>11</v>
      </c>
      <c r="I418" s="9" t="s">
        <v>1201</v>
      </c>
      <c r="J418" s="7" t="str">
        <f t="shared" si="9"/>
        <v>42</v>
      </c>
    </row>
    <row r="419" spans="1:10" ht="12.75" x14ac:dyDescent="0.2">
      <c r="A419" s="7" t="s">
        <v>13</v>
      </c>
      <c r="B419" s="7" t="s">
        <v>460</v>
      </c>
      <c r="C419" s="7" t="s">
        <v>1022</v>
      </c>
      <c r="D419" s="7" t="s">
        <v>1022</v>
      </c>
      <c r="E419" s="7" t="s">
        <v>460</v>
      </c>
      <c r="F419" s="11">
        <v>2</v>
      </c>
      <c r="G419" s="11" t="s">
        <v>1092</v>
      </c>
      <c r="H419" s="11" t="s">
        <v>11</v>
      </c>
      <c r="I419" s="9" t="s">
        <v>1202</v>
      </c>
      <c r="J419" s="7" t="str">
        <f t="shared" si="9"/>
        <v>44-45</v>
      </c>
    </row>
    <row r="420" spans="1:10" ht="12.75" x14ac:dyDescent="0.2">
      <c r="A420" s="7" t="s">
        <v>14</v>
      </c>
      <c r="B420" s="7" t="s">
        <v>555</v>
      </c>
      <c r="C420" s="7" t="s">
        <v>1022</v>
      </c>
      <c r="D420" s="7" t="s">
        <v>1022</v>
      </c>
      <c r="E420" s="7" t="s">
        <v>555</v>
      </c>
      <c r="F420" s="11">
        <v>2</v>
      </c>
      <c r="G420" s="11" t="s">
        <v>1159</v>
      </c>
      <c r="H420" s="11" t="s">
        <v>11</v>
      </c>
      <c r="I420" s="9" t="s">
        <v>1203</v>
      </c>
      <c r="J420" s="7" t="str">
        <f t="shared" si="9"/>
        <v>48-49</v>
      </c>
    </row>
    <row r="421" spans="1:10" ht="12.75" x14ac:dyDescent="0.2">
      <c r="A421" s="7" t="s">
        <v>15</v>
      </c>
      <c r="B421" s="7" t="s">
        <v>655</v>
      </c>
      <c r="C421" s="7" t="s">
        <v>1022</v>
      </c>
      <c r="D421" s="7" t="s">
        <v>1022</v>
      </c>
      <c r="E421" s="7" t="s">
        <v>655</v>
      </c>
      <c r="F421" s="11">
        <v>2</v>
      </c>
      <c r="G421" s="11" t="s">
        <v>1204</v>
      </c>
      <c r="H421" s="11" t="s">
        <v>12</v>
      </c>
      <c r="I421" s="9" t="s">
        <v>1205</v>
      </c>
      <c r="J421" s="7" t="str">
        <f t="shared" si="9"/>
        <v>51</v>
      </c>
    </row>
    <row r="422" spans="1:10" ht="12.75" x14ac:dyDescent="0.2">
      <c r="A422" s="7" t="s">
        <v>16</v>
      </c>
      <c r="B422" s="7" t="s">
        <v>698</v>
      </c>
      <c r="C422" s="7" t="s">
        <v>1022</v>
      </c>
      <c r="D422" s="7" t="s">
        <v>1022</v>
      </c>
      <c r="E422" s="7" t="s">
        <v>698</v>
      </c>
      <c r="F422" s="11">
        <v>2</v>
      </c>
      <c r="G422" s="11" t="s">
        <v>96</v>
      </c>
      <c r="H422" s="11" t="s">
        <v>13</v>
      </c>
      <c r="I422" s="9" t="s">
        <v>1206</v>
      </c>
      <c r="J422" s="7" t="str">
        <f t="shared" si="9"/>
        <v>52</v>
      </c>
    </row>
    <row r="423" spans="1:10" ht="12.75" x14ac:dyDescent="0.2">
      <c r="A423" s="7" t="s">
        <v>17</v>
      </c>
      <c r="B423" s="7" t="s">
        <v>737</v>
      </c>
      <c r="C423" s="7" t="s">
        <v>1022</v>
      </c>
      <c r="D423" s="7" t="s">
        <v>1022</v>
      </c>
      <c r="E423" s="7" t="s">
        <v>737</v>
      </c>
      <c r="F423" s="11">
        <v>2</v>
      </c>
      <c r="G423" s="11" t="s">
        <v>1207</v>
      </c>
      <c r="H423" s="11" t="s">
        <v>13</v>
      </c>
      <c r="I423" s="9" t="s">
        <v>1208</v>
      </c>
      <c r="J423" s="7" t="str">
        <f t="shared" si="9"/>
        <v>53</v>
      </c>
    </row>
    <row r="424" spans="1:10" ht="12.75" x14ac:dyDescent="0.2">
      <c r="A424" s="7" t="s">
        <v>18</v>
      </c>
      <c r="B424" s="7" t="s">
        <v>765</v>
      </c>
      <c r="C424" s="7" t="s">
        <v>1022</v>
      </c>
      <c r="D424" s="7" t="s">
        <v>1022</v>
      </c>
      <c r="E424" s="7" t="s">
        <v>765</v>
      </c>
      <c r="F424" s="11">
        <v>2</v>
      </c>
      <c r="G424" s="11" t="s">
        <v>1153</v>
      </c>
      <c r="H424" s="11" t="s">
        <v>14</v>
      </c>
      <c r="I424" s="9" t="s">
        <v>1154</v>
      </c>
      <c r="J424" s="7" t="str">
        <f t="shared" si="9"/>
        <v>54</v>
      </c>
    </row>
    <row r="425" spans="1:10" ht="12.75" x14ac:dyDescent="0.2">
      <c r="A425" s="7" t="s">
        <v>19</v>
      </c>
      <c r="B425" s="7" t="s">
        <v>794</v>
      </c>
      <c r="C425" s="7" t="s">
        <v>1022</v>
      </c>
      <c r="D425" s="7" t="s">
        <v>1022</v>
      </c>
      <c r="E425" s="7" t="s">
        <v>794</v>
      </c>
      <c r="F425" s="11">
        <v>2</v>
      </c>
      <c r="G425" s="11" t="s">
        <v>96</v>
      </c>
      <c r="H425" s="11" t="s">
        <v>14</v>
      </c>
      <c r="I425" s="9" t="s">
        <v>797</v>
      </c>
      <c r="J425" s="7" t="str">
        <f t="shared" si="9"/>
        <v>55</v>
      </c>
    </row>
    <row r="426" spans="1:10" ht="12.75" x14ac:dyDescent="0.2">
      <c r="A426" s="7" t="s">
        <v>20</v>
      </c>
      <c r="B426" s="7" t="s">
        <v>799</v>
      </c>
      <c r="C426" s="7" t="s">
        <v>1022</v>
      </c>
      <c r="D426" s="7" t="s">
        <v>1022</v>
      </c>
      <c r="E426" s="7" t="s">
        <v>799</v>
      </c>
      <c r="F426" s="11">
        <v>2</v>
      </c>
      <c r="G426" s="11" t="s">
        <v>1209</v>
      </c>
      <c r="H426" s="11" t="s">
        <v>14</v>
      </c>
      <c r="I426" s="9" t="s">
        <v>1210</v>
      </c>
      <c r="J426" s="7" t="str">
        <f t="shared" si="9"/>
        <v>56</v>
      </c>
    </row>
    <row r="427" spans="1:10" ht="12.75" x14ac:dyDescent="0.2">
      <c r="A427" s="7" t="s">
        <v>21</v>
      </c>
      <c r="B427" s="7" t="s">
        <v>835</v>
      </c>
      <c r="C427" s="7" t="s">
        <v>1022</v>
      </c>
      <c r="D427" s="7" t="s">
        <v>1022</v>
      </c>
      <c r="E427" s="7" t="s">
        <v>835</v>
      </c>
      <c r="F427" s="11">
        <v>2</v>
      </c>
      <c r="G427" s="11" t="s">
        <v>641</v>
      </c>
      <c r="H427" s="11" t="s">
        <v>15</v>
      </c>
      <c r="I427" s="9" t="s">
        <v>1162</v>
      </c>
      <c r="J427" s="7" t="str">
        <f t="shared" si="9"/>
        <v>61</v>
      </c>
    </row>
    <row r="428" spans="1:10" ht="12.75" x14ac:dyDescent="0.2">
      <c r="A428" s="7" t="s">
        <v>22</v>
      </c>
      <c r="B428" s="7" t="s">
        <v>858</v>
      </c>
      <c r="C428" s="7" t="s">
        <v>1022</v>
      </c>
      <c r="D428" s="7" t="s">
        <v>1022</v>
      </c>
      <c r="E428" s="7" t="s">
        <v>858</v>
      </c>
      <c r="F428" s="11">
        <v>2</v>
      </c>
      <c r="G428" s="11" t="s">
        <v>641</v>
      </c>
      <c r="H428" s="11" t="s">
        <v>15</v>
      </c>
      <c r="I428" s="9" t="s">
        <v>1211</v>
      </c>
      <c r="J428" s="7" t="str">
        <f t="shared" si="9"/>
        <v>62</v>
      </c>
    </row>
    <row r="429" spans="1:10" ht="12.75" x14ac:dyDescent="0.2">
      <c r="A429" s="7" t="s">
        <v>23</v>
      </c>
      <c r="B429" s="7" t="s">
        <v>917</v>
      </c>
      <c r="C429" s="7" t="s">
        <v>1022</v>
      </c>
      <c r="D429" s="7" t="s">
        <v>1022</v>
      </c>
      <c r="E429" s="7" t="s">
        <v>917</v>
      </c>
      <c r="F429" s="11">
        <v>2</v>
      </c>
      <c r="G429" s="11" t="s">
        <v>641</v>
      </c>
      <c r="H429" s="11" t="s">
        <v>16</v>
      </c>
      <c r="I429" s="9" t="s">
        <v>1212</v>
      </c>
      <c r="J429" s="7" t="str">
        <f t="shared" si="9"/>
        <v>71</v>
      </c>
    </row>
    <row r="430" spans="1:10" ht="12.75" x14ac:dyDescent="0.2">
      <c r="A430" s="7" t="s">
        <v>24</v>
      </c>
      <c r="B430" s="7" t="s">
        <v>948</v>
      </c>
      <c r="C430" s="7" t="s">
        <v>1022</v>
      </c>
      <c r="D430" s="7" t="s">
        <v>1022</v>
      </c>
      <c r="E430" s="7" t="s">
        <v>948</v>
      </c>
      <c r="F430" s="11">
        <v>2</v>
      </c>
      <c r="G430" s="11" t="s">
        <v>1213</v>
      </c>
      <c r="H430" s="11" t="s">
        <v>16</v>
      </c>
      <c r="I430" s="9" t="s">
        <v>1214</v>
      </c>
      <c r="J430" s="7" t="str">
        <f t="shared" si="9"/>
        <v>72</v>
      </c>
    </row>
    <row r="431" spans="1:10" ht="12.75" x14ac:dyDescent="0.2">
      <c r="A431" s="7" t="s">
        <v>25</v>
      </c>
      <c r="B431" s="7" t="s">
        <v>969</v>
      </c>
      <c r="C431" s="7" t="s">
        <v>1022</v>
      </c>
      <c r="D431" s="7" t="s">
        <v>1022</v>
      </c>
      <c r="E431" s="7" t="s">
        <v>969</v>
      </c>
      <c r="F431" s="11">
        <v>2</v>
      </c>
      <c r="G431" s="11" t="s">
        <v>641</v>
      </c>
      <c r="H431" s="11" t="s">
        <v>17</v>
      </c>
      <c r="I431" s="9" t="s">
        <v>1215</v>
      </c>
      <c r="J431" s="7" t="str">
        <f t="shared" si="9"/>
        <v>81</v>
      </c>
    </row>
    <row r="432" spans="1:10" ht="12.75" x14ac:dyDescent="0.2">
      <c r="A432" s="7" t="s">
        <v>26</v>
      </c>
      <c r="B432" s="7" t="s">
        <v>1012</v>
      </c>
      <c r="C432" s="7" t="s">
        <v>1022</v>
      </c>
      <c r="D432" s="7" t="s">
        <v>1022</v>
      </c>
      <c r="E432" s="7" t="s">
        <v>1012</v>
      </c>
      <c r="F432" s="11">
        <v>2</v>
      </c>
      <c r="G432" s="11" t="s">
        <v>1015</v>
      </c>
      <c r="H432" s="11" t="s">
        <v>18</v>
      </c>
      <c r="I432" s="9" t="s">
        <v>1216</v>
      </c>
      <c r="J432" s="7" t="str">
        <f>"99"</f>
        <v>99</v>
      </c>
    </row>
    <row r="433" spans="1:10" ht="12.75" x14ac:dyDescent="0.2">
      <c r="A433" s="7" t="s">
        <v>4</v>
      </c>
      <c r="B433" s="7" t="s">
        <v>1227</v>
      </c>
      <c r="C433" s="7" t="s">
        <v>1022</v>
      </c>
      <c r="D433" s="7" t="s">
        <v>1022</v>
      </c>
      <c r="E433" s="7" t="s">
        <v>1227</v>
      </c>
      <c r="F433" s="11">
        <v>0</v>
      </c>
      <c r="G433" s="11" t="s">
        <v>1227</v>
      </c>
      <c r="H433" s="11" t="s">
        <v>4</v>
      </c>
      <c r="I433" s="9" t="s">
        <v>1217</v>
      </c>
      <c r="J433" s="7" t="str">
        <f>"000000"</f>
        <v>000000</v>
      </c>
    </row>
    <row r="435" spans="1:10" s="34" customFormat="1" ht="12.75" thickBot="1" x14ac:dyDescent="0.25">
      <c r="A435" s="34">
        <v>1</v>
      </c>
      <c r="B435" s="34">
        <v>2</v>
      </c>
      <c r="C435" s="35">
        <v>3</v>
      </c>
      <c r="D435" s="34">
        <v>4</v>
      </c>
      <c r="E435" s="34">
        <v>5</v>
      </c>
      <c r="F435" s="34">
        <v>6</v>
      </c>
      <c r="G435" s="34">
        <v>7</v>
      </c>
      <c r="H435" s="34">
        <v>8</v>
      </c>
      <c r="I435" s="34">
        <v>9</v>
      </c>
      <c r="J435" s="34">
        <v>10</v>
      </c>
    </row>
    <row r="436" spans="1:10" x14ac:dyDescent="0.2">
      <c r="A436" s="88" t="s">
        <v>1346</v>
      </c>
      <c r="B436" s="89"/>
      <c r="C436" s="89"/>
      <c r="D436" s="89"/>
      <c r="E436" s="89"/>
      <c r="F436" s="89"/>
      <c r="G436" s="89"/>
      <c r="H436" s="90"/>
    </row>
    <row r="437" spans="1:10" ht="38.25" x14ac:dyDescent="0.2">
      <c r="A437" s="17" t="s">
        <v>1230</v>
      </c>
      <c r="B437" s="15" t="s">
        <v>1231</v>
      </c>
      <c r="C437" s="15" t="s">
        <v>1232</v>
      </c>
      <c r="D437" s="15" t="s">
        <v>1233</v>
      </c>
      <c r="E437" s="16" t="s">
        <v>1234</v>
      </c>
      <c r="F437" s="15" t="s">
        <v>1235</v>
      </c>
      <c r="G437" s="18"/>
      <c r="H437" s="19" t="s">
        <v>1236</v>
      </c>
      <c r="I437" s="43" t="s">
        <v>1356</v>
      </c>
    </row>
    <row r="438" spans="1:10" ht="12.75" x14ac:dyDescent="0.2">
      <c r="A438" s="20" t="s">
        <v>1237</v>
      </c>
      <c r="B438" s="21" t="s">
        <v>1238</v>
      </c>
      <c r="C438" s="7"/>
      <c r="D438" s="9"/>
      <c r="E438" s="22"/>
      <c r="F438" s="23"/>
      <c r="G438" s="7"/>
      <c r="H438" s="24"/>
    </row>
    <row r="439" spans="1:10" ht="12.75" x14ac:dyDescent="0.2">
      <c r="A439" s="25">
        <v>1</v>
      </c>
      <c r="B439" s="21" t="s">
        <v>1239</v>
      </c>
      <c r="C439" s="7" t="s">
        <v>1240</v>
      </c>
      <c r="D439" s="7"/>
      <c r="E439" s="22"/>
      <c r="F439" s="23"/>
      <c r="G439" s="7"/>
      <c r="H439" s="24"/>
    </row>
    <row r="440" spans="1:10" ht="12.75" x14ac:dyDescent="0.2">
      <c r="A440" s="25">
        <v>2</v>
      </c>
      <c r="B440" s="7" t="s">
        <v>1241</v>
      </c>
      <c r="C440" s="7" t="s">
        <v>1242</v>
      </c>
      <c r="D440" s="7"/>
      <c r="E440" s="22"/>
      <c r="F440" s="23"/>
      <c r="G440" s="7"/>
      <c r="H440" s="24"/>
    </row>
    <row r="441" spans="1:10" ht="12.75" x14ac:dyDescent="0.2">
      <c r="A441" s="25">
        <v>4</v>
      </c>
      <c r="B441" s="7" t="s">
        <v>1243</v>
      </c>
      <c r="C441" s="7" t="s">
        <v>1244</v>
      </c>
      <c r="D441" s="7"/>
      <c r="E441" s="22"/>
      <c r="F441" s="23"/>
      <c r="G441" s="7"/>
      <c r="H441" s="24"/>
    </row>
    <row r="442" spans="1:10" ht="12.75" x14ac:dyDescent="0.2">
      <c r="A442" s="25">
        <v>5</v>
      </c>
      <c r="B442" s="7" t="s">
        <v>1245</v>
      </c>
      <c r="C442" s="7" t="s">
        <v>1246</v>
      </c>
      <c r="D442" s="7"/>
      <c r="E442" s="22"/>
      <c r="F442" s="23"/>
      <c r="G442" s="7"/>
      <c r="H442" s="24"/>
    </row>
    <row r="443" spans="1:10" ht="12.75" x14ac:dyDescent="0.2">
      <c r="A443" s="25">
        <v>6</v>
      </c>
      <c r="B443" s="7" t="s">
        <v>1247</v>
      </c>
      <c r="C443" s="7" t="s">
        <v>1248</v>
      </c>
      <c r="D443" s="7"/>
      <c r="E443" s="22"/>
      <c r="F443" s="23"/>
      <c r="G443" s="7"/>
      <c r="H443" s="24"/>
    </row>
    <row r="444" spans="1:10" ht="12.75" x14ac:dyDescent="0.2">
      <c r="A444" s="25">
        <v>8</v>
      </c>
      <c r="B444" s="7" t="s">
        <v>1249</v>
      </c>
      <c r="C444" s="7" t="s">
        <v>1250</v>
      </c>
      <c r="D444" s="7"/>
      <c r="E444" s="22"/>
      <c r="F444" s="23"/>
      <c r="G444" s="7"/>
      <c r="H444" s="24"/>
    </row>
    <row r="445" spans="1:10" ht="12.75" x14ac:dyDescent="0.2">
      <c r="A445" s="25">
        <v>9</v>
      </c>
      <c r="B445" s="7" t="s">
        <v>1251</v>
      </c>
      <c r="C445" s="7" t="s">
        <v>1252</v>
      </c>
      <c r="D445" s="7"/>
      <c r="E445" s="22"/>
      <c r="F445" s="23"/>
      <c r="G445" s="7"/>
      <c r="H445" s="24"/>
    </row>
    <row r="446" spans="1:10" ht="12.75" x14ac:dyDescent="0.2">
      <c r="A446" s="25">
        <v>10</v>
      </c>
      <c r="B446" s="7" t="s">
        <v>1253</v>
      </c>
      <c r="C446" s="7" t="s">
        <v>1254</v>
      </c>
      <c r="D446" s="7"/>
      <c r="E446" s="22"/>
      <c r="F446" s="23"/>
      <c r="G446" s="7"/>
      <c r="H446" s="24"/>
    </row>
    <row r="447" spans="1:10" ht="12.75" x14ac:dyDescent="0.2">
      <c r="A447" s="25">
        <v>11</v>
      </c>
      <c r="B447" s="7" t="s">
        <v>1255</v>
      </c>
      <c r="C447" s="7" t="s">
        <v>1256</v>
      </c>
      <c r="D447" s="7"/>
      <c r="E447" s="22"/>
      <c r="F447" s="23"/>
      <c r="G447" s="7"/>
      <c r="H447" s="24"/>
    </row>
    <row r="448" spans="1:10" ht="12.75" x14ac:dyDescent="0.2">
      <c r="A448" s="25">
        <v>12</v>
      </c>
      <c r="B448" s="7" t="s">
        <v>1257</v>
      </c>
      <c r="C448" s="7" t="s">
        <v>1258</v>
      </c>
      <c r="D448" s="7"/>
      <c r="E448" s="22"/>
      <c r="F448" s="23"/>
      <c r="G448" s="7"/>
      <c r="H448" s="24"/>
    </row>
    <row r="449" spans="1:8" ht="12.75" x14ac:dyDescent="0.2">
      <c r="A449" s="25">
        <v>13</v>
      </c>
      <c r="B449" s="7" t="s">
        <v>1259</v>
      </c>
      <c r="C449" s="7" t="s">
        <v>1260</v>
      </c>
      <c r="D449" s="7"/>
      <c r="E449" s="22"/>
      <c r="F449" s="23"/>
      <c r="G449" s="7"/>
      <c r="H449" s="24"/>
    </row>
    <row r="450" spans="1:8" ht="12.75" x14ac:dyDescent="0.2">
      <c r="A450" s="25">
        <v>15</v>
      </c>
      <c r="B450" s="7" t="s">
        <v>1261</v>
      </c>
      <c r="C450" s="7" t="s">
        <v>1262</v>
      </c>
      <c r="D450" s="7"/>
      <c r="E450" s="22"/>
      <c r="F450" s="23"/>
      <c r="G450" s="7"/>
      <c r="H450" s="24"/>
    </row>
    <row r="451" spans="1:8" ht="12.75" x14ac:dyDescent="0.2">
      <c r="A451" s="25">
        <v>16</v>
      </c>
      <c r="B451" s="7" t="s">
        <v>1263</v>
      </c>
      <c r="C451" s="7" t="s">
        <v>1264</v>
      </c>
      <c r="D451" s="7"/>
      <c r="E451" s="22"/>
      <c r="F451" s="23"/>
      <c r="G451" s="7"/>
      <c r="H451" s="24"/>
    </row>
    <row r="452" spans="1:8" ht="12.75" x14ac:dyDescent="0.2">
      <c r="A452" s="25">
        <v>17</v>
      </c>
      <c r="B452" s="7" t="s">
        <v>1265</v>
      </c>
      <c r="C452" s="7" t="s">
        <v>1266</v>
      </c>
      <c r="D452" s="7"/>
      <c r="E452" s="22"/>
      <c r="F452" s="23"/>
      <c r="G452" s="7"/>
      <c r="H452" s="24"/>
    </row>
    <row r="453" spans="1:8" ht="12.75" x14ac:dyDescent="0.2">
      <c r="A453" s="25">
        <v>18</v>
      </c>
      <c r="B453" s="7" t="s">
        <v>1267</v>
      </c>
      <c r="C453" s="7" t="s">
        <v>1268</v>
      </c>
      <c r="D453" s="7"/>
      <c r="E453" s="22"/>
      <c r="F453" s="23"/>
      <c r="G453" s="7"/>
      <c r="H453" s="24"/>
    </row>
    <row r="454" spans="1:8" ht="12.75" x14ac:dyDescent="0.2">
      <c r="A454" s="25">
        <v>19</v>
      </c>
      <c r="B454" s="7" t="s">
        <v>1269</v>
      </c>
      <c r="C454" s="7" t="s">
        <v>1270</v>
      </c>
      <c r="D454" s="7"/>
      <c r="E454" s="22"/>
      <c r="F454" s="23"/>
      <c r="G454" s="7"/>
      <c r="H454" s="24"/>
    </row>
    <row r="455" spans="1:8" ht="12.75" x14ac:dyDescent="0.2">
      <c r="A455" s="25">
        <v>20</v>
      </c>
      <c r="B455" s="7" t="s">
        <v>1271</v>
      </c>
      <c r="C455" s="7" t="s">
        <v>1272</v>
      </c>
      <c r="D455" s="7"/>
      <c r="E455" s="22"/>
      <c r="F455" s="23"/>
      <c r="G455" s="7"/>
      <c r="H455" s="24"/>
    </row>
    <row r="456" spans="1:8" ht="12.75" x14ac:dyDescent="0.2">
      <c r="A456" s="25">
        <v>21</v>
      </c>
      <c r="B456" s="7" t="s">
        <v>1273</v>
      </c>
      <c r="C456" s="7" t="s">
        <v>1274</v>
      </c>
      <c r="D456" s="7"/>
      <c r="E456" s="22"/>
      <c r="F456" s="23"/>
      <c r="G456" s="7"/>
      <c r="H456" s="24"/>
    </row>
    <row r="457" spans="1:8" ht="12.75" x14ac:dyDescent="0.2">
      <c r="A457" s="25">
        <v>22</v>
      </c>
      <c r="B457" s="7" t="s">
        <v>1275</v>
      </c>
      <c r="C457" s="7" t="s">
        <v>1276</v>
      </c>
      <c r="D457" s="7"/>
      <c r="E457" s="22"/>
      <c r="F457" s="23"/>
      <c r="G457" s="7"/>
      <c r="H457" s="24"/>
    </row>
    <row r="458" spans="1:8" ht="12.75" x14ac:dyDescent="0.2">
      <c r="A458" s="25">
        <v>23</v>
      </c>
      <c r="B458" s="7" t="s">
        <v>1277</v>
      </c>
      <c r="C458" s="7" t="s">
        <v>1278</v>
      </c>
      <c r="D458" s="7"/>
      <c r="E458" s="22"/>
      <c r="F458" s="23"/>
      <c r="G458" s="7"/>
      <c r="H458" s="24"/>
    </row>
    <row r="459" spans="1:8" ht="12.75" x14ac:dyDescent="0.2">
      <c r="A459" s="25">
        <v>24</v>
      </c>
      <c r="B459" s="7" t="s">
        <v>1279</v>
      </c>
      <c r="C459" s="7" t="s">
        <v>1280</v>
      </c>
      <c r="D459" s="7"/>
      <c r="E459" s="22"/>
      <c r="F459" s="23"/>
      <c r="G459" s="7"/>
      <c r="H459" s="24"/>
    </row>
    <row r="460" spans="1:8" ht="12.75" x14ac:dyDescent="0.2">
      <c r="A460" s="25">
        <v>25</v>
      </c>
      <c r="B460" s="7" t="s">
        <v>1281</v>
      </c>
      <c r="C460" s="7" t="s">
        <v>1282</v>
      </c>
      <c r="D460" s="7"/>
      <c r="E460" s="22"/>
      <c r="F460" s="23"/>
      <c r="G460" s="7"/>
      <c r="H460" s="24"/>
    </row>
    <row r="461" spans="1:8" ht="12.75" x14ac:dyDescent="0.2">
      <c r="A461" s="25">
        <v>26</v>
      </c>
      <c r="B461" s="7" t="s">
        <v>1283</v>
      </c>
      <c r="C461" s="7" t="s">
        <v>1284</v>
      </c>
      <c r="D461" s="7"/>
      <c r="E461" s="22"/>
      <c r="F461" s="23"/>
      <c r="G461" s="7"/>
      <c r="H461" s="24"/>
    </row>
    <row r="462" spans="1:8" ht="12.75" x14ac:dyDescent="0.2">
      <c r="A462" s="25">
        <v>27</v>
      </c>
      <c r="B462" s="7" t="s">
        <v>1285</v>
      </c>
      <c r="C462" s="7" t="s">
        <v>1286</v>
      </c>
      <c r="D462" s="7"/>
      <c r="E462" s="22"/>
      <c r="F462" s="23"/>
      <c r="G462" s="7"/>
      <c r="H462" s="24"/>
    </row>
    <row r="463" spans="1:8" ht="12.75" x14ac:dyDescent="0.2">
      <c r="A463" s="25">
        <v>28</v>
      </c>
      <c r="B463" s="7" t="s">
        <v>1287</v>
      </c>
      <c r="C463" s="7" t="s">
        <v>1288</v>
      </c>
      <c r="D463" s="7"/>
      <c r="E463" s="22"/>
      <c r="F463" s="23"/>
      <c r="G463" s="7"/>
      <c r="H463" s="24"/>
    </row>
    <row r="464" spans="1:8" ht="12.75" x14ac:dyDescent="0.2">
      <c r="A464" s="25">
        <v>29</v>
      </c>
      <c r="B464" s="7" t="s">
        <v>1289</v>
      </c>
      <c r="C464" s="7" t="s">
        <v>1290</v>
      </c>
      <c r="D464" s="7"/>
      <c r="E464" s="22"/>
      <c r="F464" s="23"/>
      <c r="G464" s="7"/>
      <c r="H464" s="24"/>
    </row>
    <row r="465" spans="1:8" ht="12.75" x14ac:dyDescent="0.2">
      <c r="A465" s="25">
        <v>30</v>
      </c>
      <c r="B465" s="7" t="s">
        <v>1291</v>
      </c>
      <c r="C465" s="7" t="s">
        <v>1292</v>
      </c>
      <c r="D465" s="7"/>
      <c r="E465" s="22"/>
      <c r="F465" s="23"/>
      <c r="G465" s="7"/>
      <c r="H465" s="24"/>
    </row>
    <row r="466" spans="1:8" ht="12.75" x14ac:dyDescent="0.2">
      <c r="A466" s="25">
        <v>31</v>
      </c>
      <c r="B466" s="7" t="s">
        <v>1293</v>
      </c>
      <c r="C466" s="7" t="s">
        <v>1294</v>
      </c>
      <c r="D466" s="7"/>
      <c r="E466" s="22"/>
      <c r="F466" s="23"/>
      <c r="G466" s="7"/>
      <c r="H466" s="24"/>
    </row>
    <row r="467" spans="1:8" ht="12.75" x14ac:dyDescent="0.2">
      <c r="A467" s="25">
        <v>32</v>
      </c>
      <c r="B467" s="7" t="s">
        <v>1295</v>
      </c>
      <c r="C467" s="7" t="s">
        <v>1296</v>
      </c>
      <c r="D467" s="7"/>
      <c r="E467" s="22"/>
      <c r="F467" s="23"/>
      <c r="G467" s="7"/>
      <c r="H467" s="24"/>
    </row>
    <row r="468" spans="1:8" ht="12.75" x14ac:dyDescent="0.2">
      <c r="A468" s="25">
        <v>33</v>
      </c>
      <c r="B468" s="7" t="s">
        <v>1297</v>
      </c>
      <c r="C468" s="7" t="s">
        <v>1298</v>
      </c>
      <c r="D468" s="7"/>
      <c r="E468" s="22"/>
      <c r="F468" s="23"/>
      <c r="G468" s="7"/>
      <c r="H468" s="24"/>
    </row>
    <row r="469" spans="1:8" ht="12.75" x14ac:dyDescent="0.2">
      <c r="A469" s="25">
        <v>34</v>
      </c>
      <c r="B469" s="7" t="s">
        <v>1299</v>
      </c>
      <c r="C469" s="7" t="s">
        <v>1300</v>
      </c>
      <c r="D469" s="7"/>
      <c r="E469" s="22"/>
      <c r="F469" s="23"/>
      <c r="G469" s="7"/>
      <c r="H469" s="24"/>
    </row>
    <row r="470" spans="1:8" ht="12.75" x14ac:dyDescent="0.2">
      <c r="A470" s="25">
        <v>35</v>
      </c>
      <c r="B470" s="7" t="s">
        <v>1301</v>
      </c>
      <c r="C470" s="7" t="s">
        <v>1302</v>
      </c>
      <c r="D470" s="7"/>
      <c r="E470" s="22"/>
      <c r="F470" s="23"/>
      <c r="G470" s="7"/>
      <c r="H470" s="24"/>
    </row>
    <row r="471" spans="1:8" ht="12.75" x14ac:dyDescent="0.2">
      <c r="A471" s="25">
        <v>36</v>
      </c>
      <c r="B471" s="7" t="s">
        <v>1303</v>
      </c>
      <c r="C471" s="7" t="s">
        <v>1304</v>
      </c>
      <c r="D471" s="7"/>
      <c r="E471" s="22"/>
      <c r="F471" s="23"/>
      <c r="G471" s="7"/>
      <c r="H471" s="24"/>
    </row>
    <row r="472" spans="1:8" ht="12.75" x14ac:dyDescent="0.2">
      <c r="A472" s="25">
        <v>37</v>
      </c>
      <c r="B472" s="7" t="s">
        <v>1305</v>
      </c>
      <c r="C472" s="7" t="s">
        <v>1306</v>
      </c>
      <c r="D472" s="7"/>
      <c r="E472" s="22"/>
      <c r="F472" s="23"/>
      <c r="G472" s="7"/>
      <c r="H472" s="24"/>
    </row>
    <row r="473" spans="1:8" ht="12.75" x14ac:dyDescent="0.2">
      <c r="A473" s="25">
        <v>38</v>
      </c>
      <c r="B473" s="7" t="s">
        <v>1307</v>
      </c>
      <c r="C473" s="7" t="s">
        <v>1308</v>
      </c>
      <c r="D473" s="7"/>
      <c r="E473" s="22"/>
      <c r="F473" s="23"/>
      <c r="G473" s="7"/>
      <c r="H473" s="24"/>
    </row>
    <row r="474" spans="1:8" ht="12.75" x14ac:dyDescent="0.2">
      <c r="A474" s="25">
        <v>39</v>
      </c>
      <c r="B474" s="7" t="s">
        <v>1309</v>
      </c>
      <c r="C474" s="7" t="s">
        <v>1310</v>
      </c>
      <c r="D474" s="7"/>
      <c r="E474" s="22"/>
      <c r="F474" s="23"/>
      <c r="G474" s="7"/>
      <c r="H474" s="24"/>
    </row>
    <row r="475" spans="1:8" ht="12.75" x14ac:dyDescent="0.2">
      <c r="A475" s="25">
        <v>40</v>
      </c>
      <c r="B475" s="7" t="s">
        <v>1311</v>
      </c>
      <c r="C475" s="7" t="s">
        <v>1312</v>
      </c>
      <c r="D475" s="7"/>
      <c r="E475" s="22"/>
      <c r="F475" s="23"/>
      <c r="G475" s="7"/>
      <c r="H475" s="24"/>
    </row>
    <row r="476" spans="1:8" ht="12.75" x14ac:dyDescent="0.2">
      <c r="A476" s="25">
        <v>41</v>
      </c>
      <c r="B476" s="7" t="s">
        <v>1313</v>
      </c>
      <c r="C476" s="7" t="s">
        <v>1314</v>
      </c>
      <c r="D476" s="7"/>
      <c r="E476" s="22"/>
      <c r="F476" s="23"/>
      <c r="G476" s="7"/>
      <c r="H476" s="24"/>
    </row>
    <row r="477" spans="1:8" ht="12.75" x14ac:dyDescent="0.2">
      <c r="A477" s="25">
        <v>42</v>
      </c>
      <c r="B477" s="7" t="s">
        <v>1315</v>
      </c>
      <c r="C477" s="7" t="s">
        <v>1316</v>
      </c>
      <c r="D477" s="7"/>
      <c r="E477" s="22"/>
      <c r="F477" s="23"/>
      <c r="G477" s="7"/>
      <c r="H477" s="24"/>
    </row>
    <row r="478" spans="1:8" ht="12.75" x14ac:dyDescent="0.2">
      <c r="A478" s="25">
        <v>99</v>
      </c>
      <c r="B478" s="7" t="s">
        <v>1317</v>
      </c>
      <c r="C478" s="7" t="s">
        <v>1318</v>
      </c>
      <c r="D478" s="7"/>
      <c r="E478" s="22"/>
      <c r="F478" s="23"/>
      <c r="G478" s="7"/>
      <c r="H478" s="24"/>
    </row>
    <row r="479" spans="1:8" ht="12.75" x14ac:dyDescent="0.2">
      <c r="A479" s="25">
        <v>44</v>
      </c>
      <c r="B479" s="7" t="s">
        <v>1319</v>
      </c>
      <c r="C479" s="7" t="s">
        <v>1320</v>
      </c>
      <c r="D479" s="7"/>
      <c r="E479" s="22"/>
      <c r="F479" s="23"/>
      <c r="G479" s="7"/>
      <c r="H479" s="24"/>
    </row>
    <row r="480" spans="1:8" ht="12.75" x14ac:dyDescent="0.2">
      <c r="A480" s="25">
        <v>45</v>
      </c>
      <c r="B480" s="7" t="s">
        <v>1321</v>
      </c>
      <c r="C480" s="7" t="s">
        <v>1322</v>
      </c>
      <c r="D480" s="7"/>
      <c r="E480" s="22"/>
      <c r="F480" s="23"/>
      <c r="G480" s="7"/>
      <c r="H480" s="24"/>
    </row>
    <row r="481" spans="1:8" ht="12.75" x14ac:dyDescent="0.2">
      <c r="A481" s="25">
        <v>46</v>
      </c>
      <c r="B481" s="7" t="s">
        <v>1323</v>
      </c>
      <c r="C481" s="7" t="s">
        <v>1324</v>
      </c>
      <c r="D481" s="7"/>
      <c r="E481" s="22"/>
      <c r="F481" s="23"/>
      <c r="G481" s="7"/>
      <c r="H481" s="24"/>
    </row>
    <row r="482" spans="1:8" ht="12.75" x14ac:dyDescent="0.2">
      <c r="A482" s="25">
        <v>47</v>
      </c>
      <c r="B482" s="7" t="s">
        <v>1325</v>
      </c>
      <c r="C482" s="7" t="s">
        <v>1326</v>
      </c>
      <c r="D482" s="7"/>
      <c r="E482" s="22"/>
      <c r="F482" s="23"/>
      <c r="G482" s="7"/>
      <c r="H482" s="24"/>
    </row>
    <row r="483" spans="1:8" ht="12.75" x14ac:dyDescent="0.2">
      <c r="A483" s="25">
        <v>48</v>
      </c>
      <c r="B483" s="7" t="s">
        <v>1327</v>
      </c>
      <c r="C483" s="7" t="s">
        <v>1328</v>
      </c>
      <c r="D483" s="7"/>
      <c r="E483" s="22"/>
      <c r="F483" s="23"/>
      <c r="G483" s="7"/>
      <c r="H483" s="24"/>
    </row>
    <row r="484" spans="1:8" ht="12.75" x14ac:dyDescent="0.2">
      <c r="A484" s="25">
        <v>49</v>
      </c>
      <c r="B484" s="7" t="s">
        <v>1329</v>
      </c>
      <c r="C484" s="7" t="s">
        <v>1330</v>
      </c>
      <c r="D484" s="7"/>
      <c r="E484" s="22"/>
      <c r="F484" s="23"/>
      <c r="G484" s="7"/>
      <c r="H484" s="24"/>
    </row>
    <row r="485" spans="1:8" ht="12.75" x14ac:dyDescent="0.2">
      <c r="A485" s="25">
        <v>50</v>
      </c>
      <c r="B485" s="7" t="s">
        <v>1331</v>
      </c>
      <c r="C485" s="7" t="s">
        <v>1332</v>
      </c>
      <c r="D485" s="7"/>
      <c r="E485" s="22"/>
      <c r="F485" s="23"/>
      <c r="G485" s="7"/>
      <c r="H485" s="24"/>
    </row>
    <row r="486" spans="1:8" ht="12.75" x14ac:dyDescent="0.2">
      <c r="A486" s="25">
        <v>99</v>
      </c>
      <c r="B486" s="7" t="s">
        <v>1333</v>
      </c>
      <c r="C486" s="7" t="s">
        <v>1334</v>
      </c>
      <c r="D486" s="7"/>
      <c r="E486" s="22"/>
      <c r="F486" s="23"/>
      <c r="G486" s="7"/>
      <c r="H486" s="24"/>
    </row>
    <row r="487" spans="1:8" ht="12.75" x14ac:dyDescent="0.2">
      <c r="A487" s="25">
        <v>51</v>
      </c>
      <c r="B487" s="7" t="s">
        <v>1335</v>
      </c>
      <c r="C487" s="7" t="s">
        <v>1336</v>
      </c>
      <c r="D487" s="7"/>
      <c r="E487" s="22"/>
      <c r="F487" s="23"/>
      <c r="G487" s="7"/>
      <c r="H487" s="24"/>
    </row>
    <row r="488" spans="1:8" ht="12.75" x14ac:dyDescent="0.2">
      <c r="A488" s="25">
        <v>53</v>
      </c>
      <c r="B488" s="7" t="s">
        <v>1337</v>
      </c>
      <c r="C488" s="7" t="s">
        <v>1338</v>
      </c>
      <c r="D488" s="7"/>
      <c r="E488" s="22"/>
      <c r="F488" s="23"/>
      <c r="G488" s="7"/>
      <c r="H488" s="24"/>
    </row>
    <row r="489" spans="1:8" ht="12.75" x14ac:dyDescent="0.2">
      <c r="A489" s="25">
        <v>54</v>
      </c>
      <c r="B489" s="7" t="s">
        <v>1339</v>
      </c>
      <c r="C489" s="7" t="s">
        <v>1340</v>
      </c>
      <c r="D489" s="7"/>
      <c r="E489" s="22"/>
      <c r="F489" s="23"/>
      <c r="G489" s="7"/>
      <c r="H489" s="24"/>
    </row>
    <row r="490" spans="1:8" ht="12.75" x14ac:dyDescent="0.2">
      <c r="A490" s="25">
        <v>55</v>
      </c>
      <c r="B490" s="7" t="s">
        <v>1341</v>
      </c>
      <c r="C490" s="7" t="s">
        <v>1342</v>
      </c>
      <c r="D490" s="7"/>
      <c r="E490" s="22"/>
      <c r="F490" s="23"/>
      <c r="G490" s="7"/>
      <c r="H490" s="24"/>
    </row>
    <row r="491" spans="1:8" ht="13.5" thickBot="1" x14ac:dyDescent="0.25">
      <c r="A491" s="26">
        <v>56</v>
      </c>
      <c r="B491" s="27" t="s">
        <v>1343</v>
      </c>
      <c r="C491" s="27" t="s">
        <v>1344</v>
      </c>
      <c r="D491" s="27"/>
      <c r="E491" s="28"/>
      <c r="F491" s="29"/>
      <c r="G491" s="27"/>
      <c r="H491" s="30"/>
    </row>
  </sheetData>
  <sheetProtection password="E079" sheet="1" objects="1" scenarios="1" selectLockedCells="1"/>
  <mergeCells count="1">
    <mergeCell ref="A436:H436"/>
  </mergeCells>
  <conditionalFormatting sqref="A30:J30">
    <cfRule type="expression" dxfId="1" priority="2">
      <formula>$A30=$B$25</formula>
    </cfRule>
  </conditionalFormatting>
  <conditionalFormatting sqref="A31:J433">
    <cfRule type="expression" dxfId="0" priority="1">
      <formula>$A31=$B$25</formula>
    </cfRule>
  </conditionalFormatting>
  <hyperlinks>
    <hyperlink ref="I437" r:id="rId1" xr:uid="{00000000-0004-0000-0100-000000000000}"/>
  </hyperlinks>
  <pageMargins left="0.7" right="0.7" top="0.75" bottom="0.75" header="0.3" footer="0.3"/>
  <pageSetup scale="10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IBI data input sheet</vt:lpstr>
      <vt:lpstr>Master lookup</vt:lpstr>
      <vt:lpstr>blsocclookup</vt:lpstr>
      <vt:lpstr>healthlabel</vt:lpstr>
      <vt:lpstr>healthquestions</vt:lpstr>
      <vt:lpstr>healthunits</vt:lpstr>
      <vt:lpstr>Ind_1</vt:lpstr>
      <vt:lpstr>Ind_2</vt:lpstr>
      <vt:lpstr>Ind_3</vt:lpstr>
      <vt:lpstr>indlookuptable</vt:lpstr>
      <vt:lpstr>'IBI data input sheet'!Print_Area</vt:lpstr>
      <vt:lpstr>statelist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Gifford</dc:creator>
  <cp:lastModifiedBy>Brian Gifford</cp:lastModifiedBy>
  <cp:lastPrinted>2015-08-31T15:53:09Z</cp:lastPrinted>
  <dcterms:created xsi:type="dcterms:W3CDTF">2013-03-19T18:47:48Z</dcterms:created>
  <dcterms:modified xsi:type="dcterms:W3CDTF">2019-02-22T16:23:20Z</dcterms:modified>
</cp:coreProperties>
</file>